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50" windowWidth="15480" windowHeight="7155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Foglio1!$B:$B</definedName>
  </definedNames>
  <calcPr calcId="125725" fullCalcOnLoad="1"/>
</workbook>
</file>

<file path=xl/calcChain.xml><?xml version="1.0" encoding="utf-8"?>
<calcChain xmlns="http://schemas.openxmlformats.org/spreadsheetml/2006/main">
  <c r="Q21" i="1"/>
  <c r="P21"/>
  <c r="O21"/>
  <c r="D21"/>
  <c r="F21"/>
  <c r="C21"/>
  <c r="M21"/>
  <c r="AS4"/>
  <c r="AS21"/>
  <c r="AS5"/>
  <c r="AS6"/>
  <c r="AS7"/>
  <c r="AS8"/>
  <c r="AV8"/>
  <c r="AW8"/>
  <c r="AS9"/>
  <c r="AS10"/>
  <c r="AS11"/>
  <c r="AS12"/>
  <c r="AT12"/>
  <c r="AU12"/>
  <c r="AS13"/>
  <c r="AV13"/>
  <c r="AW13"/>
  <c r="AS14"/>
  <c r="AS15"/>
  <c r="AS16"/>
  <c r="AT16"/>
  <c r="AU16"/>
  <c r="AS17"/>
  <c r="AS18"/>
  <c r="AS19"/>
  <c r="AS20"/>
  <c r="AT20"/>
  <c r="AU20"/>
  <c r="AS3"/>
  <c r="AR4"/>
  <c r="AR5"/>
  <c r="AR6"/>
  <c r="AT6"/>
  <c r="AU6"/>
  <c r="AR7"/>
  <c r="AR8"/>
  <c r="AR9"/>
  <c r="AR10"/>
  <c r="AR11"/>
  <c r="AR12"/>
  <c r="AR13"/>
  <c r="AR14"/>
  <c r="AR15"/>
  <c r="AR16"/>
  <c r="AR17"/>
  <c r="AR18"/>
  <c r="AT18"/>
  <c r="AU18"/>
  <c r="AR19"/>
  <c r="AR20"/>
  <c r="AR3"/>
  <c r="AT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3"/>
  <c r="AO21"/>
  <c r="AP21"/>
  <c r="AO4"/>
  <c r="AP4"/>
  <c r="AO5"/>
  <c r="AO6"/>
  <c r="AO7"/>
  <c r="AO8"/>
  <c r="AO9"/>
  <c r="AO10"/>
  <c r="AO11"/>
  <c r="AP11"/>
  <c r="AO12"/>
  <c r="AP12"/>
  <c r="AO13"/>
  <c r="AO14"/>
  <c r="AO15"/>
  <c r="AO16"/>
  <c r="AO17"/>
  <c r="AO18"/>
  <c r="AO19"/>
  <c r="AO20"/>
  <c r="E21"/>
  <c r="E4"/>
  <c r="F4"/>
  <c r="E5"/>
  <c r="E6"/>
  <c r="E7"/>
  <c r="E8"/>
  <c r="E9"/>
  <c r="F9"/>
  <c r="E10"/>
  <c r="E11"/>
  <c r="E12"/>
  <c r="E13"/>
  <c r="E14"/>
  <c r="E15"/>
  <c r="E16"/>
  <c r="E17"/>
  <c r="E18"/>
  <c r="E19"/>
  <c r="E20"/>
  <c r="F6"/>
  <c r="E3"/>
  <c r="F3"/>
  <c r="AO3"/>
  <c r="AP3"/>
  <c r="AN21"/>
  <c r="AN4"/>
  <c r="AN5"/>
  <c r="AP5"/>
  <c r="AN6"/>
  <c r="AP6"/>
  <c r="AN7"/>
  <c r="AN8"/>
  <c r="AN9"/>
  <c r="AP9"/>
  <c r="AN10"/>
  <c r="AP10"/>
  <c r="AN11"/>
  <c r="AN12"/>
  <c r="AN13"/>
  <c r="AP13"/>
  <c r="AN14"/>
  <c r="AP14"/>
  <c r="AN15"/>
  <c r="AN16"/>
  <c r="AN17"/>
  <c r="AP17"/>
  <c r="AN18"/>
  <c r="AN19"/>
  <c r="AN20"/>
  <c r="AN3"/>
  <c r="AM21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3"/>
  <c r="AV3"/>
  <c r="AW3"/>
  <c r="AV19"/>
  <c r="AW19"/>
  <c r="AT19"/>
  <c r="AU19"/>
  <c r="AP19"/>
  <c r="AV18"/>
  <c r="AW18"/>
  <c r="AP18"/>
  <c r="AP16"/>
  <c r="AV15"/>
  <c r="AW15"/>
  <c r="AT15"/>
  <c r="AU15"/>
  <c r="AP15"/>
  <c r="AW14"/>
  <c r="AV14"/>
  <c r="AT14"/>
  <c r="AU14"/>
  <c r="AV12"/>
  <c r="AW12"/>
  <c r="AV11"/>
  <c r="AW11"/>
  <c r="AT11"/>
  <c r="AU11"/>
  <c r="AV10"/>
  <c r="AW10"/>
  <c r="AT10"/>
  <c r="AU10"/>
  <c r="AV9"/>
  <c r="AW9"/>
  <c r="AT8"/>
  <c r="AU8"/>
  <c r="AP8"/>
  <c r="AV7"/>
  <c r="AW7"/>
  <c r="AT7"/>
  <c r="AU7"/>
  <c r="AP7"/>
  <c r="AV6"/>
  <c r="AW6"/>
  <c r="AV5"/>
  <c r="AW5"/>
  <c r="AJ20"/>
  <c r="AK20"/>
  <c r="AI20"/>
  <c r="AH20"/>
  <c r="AJ19"/>
  <c r="AK19"/>
  <c r="AI19"/>
  <c r="AH19"/>
  <c r="AJ18"/>
  <c r="AK18"/>
  <c r="AI18"/>
  <c r="AH18"/>
  <c r="AJ17"/>
  <c r="AK17"/>
  <c r="AI17"/>
  <c r="AH17"/>
  <c r="AJ16"/>
  <c r="AK16"/>
  <c r="AI16"/>
  <c r="AH16"/>
  <c r="AJ15"/>
  <c r="AK15"/>
  <c r="AI15"/>
  <c r="AH15"/>
  <c r="AJ14"/>
  <c r="AK14"/>
  <c r="AI14"/>
  <c r="AH14"/>
  <c r="AJ13"/>
  <c r="AK13"/>
  <c r="AI13"/>
  <c r="AH13"/>
  <c r="AJ12"/>
  <c r="AK12"/>
  <c r="AI12"/>
  <c r="AH12"/>
  <c r="AJ11"/>
  <c r="AK11"/>
  <c r="AI11"/>
  <c r="AH11"/>
  <c r="AJ10"/>
  <c r="AK10"/>
  <c r="AI10"/>
  <c r="AH10"/>
  <c r="AJ9"/>
  <c r="AK9"/>
  <c r="AI9"/>
  <c r="AH9"/>
  <c r="AJ8"/>
  <c r="AK8"/>
  <c r="AI8"/>
  <c r="AH8"/>
  <c r="AJ7"/>
  <c r="AK7"/>
  <c r="AI7"/>
  <c r="AH7"/>
  <c r="AJ6"/>
  <c r="AK6"/>
  <c r="AI6"/>
  <c r="AH6"/>
  <c r="AJ5"/>
  <c r="AK5"/>
  <c r="AI5"/>
  <c r="AH5"/>
  <c r="AJ4"/>
  <c r="AK4"/>
  <c r="AI4"/>
  <c r="AH4"/>
  <c r="AJ3"/>
  <c r="AK3"/>
  <c r="AI3"/>
  <c r="AH3"/>
  <c r="AH21"/>
  <c r="AI21"/>
  <c r="Y20"/>
  <c r="X20"/>
  <c r="V20"/>
  <c r="W20"/>
  <c r="Y19"/>
  <c r="X19"/>
  <c r="V19"/>
  <c r="W19"/>
  <c r="Y18"/>
  <c r="X18"/>
  <c r="V18"/>
  <c r="W18"/>
  <c r="Y17"/>
  <c r="X17"/>
  <c r="V17"/>
  <c r="W17"/>
  <c r="Y16"/>
  <c r="X16"/>
  <c r="V16"/>
  <c r="W16"/>
  <c r="Y15"/>
  <c r="X15"/>
  <c r="V15"/>
  <c r="W15"/>
  <c r="Y14"/>
  <c r="X14"/>
  <c r="V14"/>
  <c r="W14"/>
  <c r="Y13"/>
  <c r="X13"/>
  <c r="V13"/>
  <c r="W13"/>
  <c r="Y12"/>
  <c r="X12"/>
  <c r="V12"/>
  <c r="W12"/>
  <c r="Y11"/>
  <c r="X11"/>
  <c r="V11"/>
  <c r="W11"/>
  <c r="Y10"/>
  <c r="X10"/>
  <c r="V10"/>
  <c r="W10"/>
  <c r="Y9"/>
  <c r="X9"/>
  <c r="V9"/>
  <c r="W9"/>
  <c r="Y8"/>
  <c r="X8"/>
  <c r="V8"/>
  <c r="W8"/>
  <c r="Y7"/>
  <c r="X7"/>
  <c r="V7"/>
  <c r="W7"/>
  <c r="Y6"/>
  <c r="X6"/>
  <c r="V6"/>
  <c r="W6"/>
  <c r="Y5"/>
  <c r="X5"/>
  <c r="V5"/>
  <c r="W5"/>
  <c r="Y4"/>
  <c r="X4"/>
  <c r="V4"/>
  <c r="W4"/>
  <c r="Y3"/>
  <c r="X3"/>
  <c r="X21"/>
  <c r="Y21"/>
  <c r="V3"/>
  <c r="W3"/>
  <c r="M4"/>
  <c r="M5"/>
  <c r="M6"/>
  <c r="M7"/>
  <c r="M8"/>
  <c r="M9"/>
  <c r="M10"/>
  <c r="M11"/>
  <c r="M12"/>
  <c r="M13"/>
  <c r="M14"/>
  <c r="M15"/>
  <c r="M16"/>
  <c r="M17"/>
  <c r="M18"/>
  <c r="M19"/>
  <c r="M20"/>
  <c r="M3"/>
  <c r="K21"/>
  <c r="K4"/>
  <c r="K5"/>
  <c r="K6"/>
  <c r="K7"/>
  <c r="K8"/>
  <c r="K9"/>
  <c r="K10"/>
  <c r="K11"/>
  <c r="K12"/>
  <c r="K13"/>
  <c r="K14"/>
  <c r="K15"/>
  <c r="K16"/>
  <c r="K17"/>
  <c r="K18"/>
  <c r="K19"/>
  <c r="K20"/>
  <c r="K3"/>
  <c r="L21"/>
  <c r="L4"/>
  <c r="L5"/>
  <c r="L6"/>
  <c r="L7"/>
  <c r="L8"/>
  <c r="L9"/>
  <c r="L10"/>
  <c r="L11"/>
  <c r="L12"/>
  <c r="L13"/>
  <c r="L14"/>
  <c r="L15"/>
  <c r="L16"/>
  <c r="L17"/>
  <c r="L18"/>
  <c r="L19"/>
  <c r="L20"/>
  <c r="L3"/>
  <c r="J21"/>
  <c r="J4"/>
  <c r="J5"/>
  <c r="J6"/>
  <c r="J7"/>
  <c r="J8"/>
  <c r="J9"/>
  <c r="J10"/>
  <c r="J11"/>
  <c r="J12"/>
  <c r="J13"/>
  <c r="J14"/>
  <c r="J15"/>
  <c r="J16"/>
  <c r="J17"/>
  <c r="J18"/>
  <c r="J19"/>
  <c r="J20"/>
  <c r="J3"/>
  <c r="AF21"/>
  <c r="AG21"/>
  <c r="AE21"/>
  <c r="AD21"/>
  <c r="S21"/>
  <c r="T21"/>
  <c r="U21"/>
  <c r="I21"/>
  <c r="H21"/>
  <c r="G21"/>
  <c r="AD20"/>
  <c r="R20"/>
  <c r="F20"/>
  <c r="AD19"/>
  <c r="R19"/>
  <c r="F19"/>
  <c r="AD18"/>
  <c r="R18"/>
  <c r="F18"/>
  <c r="AD17"/>
  <c r="R17"/>
  <c r="F17"/>
  <c r="AD16"/>
  <c r="R16"/>
  <c r="F16"/>
  <c r="AD15"/>
  <c r="R15"/>
  <c r="F15"/>
  <c r="AD14"/>
  <c r="R14"/>
  <c r="F14"/>
  <c r="AD13"/>
  <c r="R13"/>
  <c r="F13"/>
  <c r="AD12"/>
  <c r="R12"/>
  <c r="F12"/>
  <c r="AD11"/>
  <c r="R11"/>
  <c r="F11"/>
  <c r="AD10"/>
  <c r="R10"/>
  <c r="F10"/>
  <c r="AD9"/>
  <c r="R9"/>
  <c r="AD8"/>
  <c r="R8"/>
  <c r="F8"/>
  <c r="AD7"/>
  <c r="R7"/>
  <c r="F7"/>
  <c r="AD6"/>
  <c r="R6"/>
  <c r="AD5"/>
  <c r="R5"/>
  <c r="F5"/>
  <c r="AD4"/>
  <c r="R4"/>
  <c r="AD3"/>
  <c r="R3"/>
  <c r="AV16"/>
  <c r="AW16"/>
  <c r="AT4"/>
  <c r="AU4"/>
  <c r="AV17"/>
  <c r="AW17"/>
  <c r="AV4"/>
  <c r="AW4"/>
  <c r="AV20"/>
  <c r="AW20"/>
  <c r="AT17"/>
  <c r="AU17"/>
  <c r="AT13"/>
  <c r="AU13"/>
  <c r="AT9"/>
  <c r="AU9"/>
  <c r="AT5"/>
  <c r="AU5"/>
  <c r="AR21"/>
  <c r="AQ21"/>
  <c r="AP20"/>
  <c r="AU3"/>
  <c r="AJ21"/>
  <c r="AK21"/>
  <c r="V21"/>
  <c r="W21"/>
  <c r="AV21"/>
  <c r="AW21"/>
  <c r="AT21"/>
  <c r="AU21"/>
  <c r="R21"/>
</calcChain>
</file>

<file path=xl/sharedStrings.xml><?xml version="1.0" encoding="utf-8"?>
<sst xmlns="http://schemas.openxmlformats.org/spreadsheetml/2006/main" count="68" uniqueCount="35">
  <si>
    <t>Regione</t>
  </si>
  <si>
    <t>Abruzzo</t>
  </si>
  <si>
    <t>Basilicata</t>
  </si>
  <si>
    <t>Calabria</t>
  </si>
  <si>
    <t>Campania</t>
  </si>
  <si>
    <t>Emilia Romagna (*)</t>
  </si>
  <si>
    <t>Friuli Venezia Giulia</t>
  </si>
  <si>
    <t xml:space="preserve">Lazio </t>
  </si>
  <si>
    <t>Liguria</t>
  </si>
  <si>
    <t>Lombardia</t>
  </si>
  <si>
    <t>Marche (*)</t>
  </si>
  <si>
    <t xml:space="preserve">Molise </t>
  </si>
  <si>
    <t>Piemonte</t>
  </si>
  <si>
    <t>Puglia</t>
  </si>
  <si>
    <t>Sardegna</t>
  </si>
  <si>
    <t>Sicilia</t>
  </si>
  <si>
    <t xml:space="preserve">Toscana </t>
  </si>
  <si>
    <t xml:space="preserve">Umbria </t>
  </si>
  <si>
    <t xml:space="preserve">Veneto </t>
  </si>
  <si>
    <t> TOTALE</t>
  </si>
  <si>
    <t xml:space="preserve">Alunni frequentanti in ANAGRAFE 2012/13    </t>
  </si>
  <si>
    <t xml:space="preserve">Alunni frequentanti in ANAGRAFE2013/14    </t>
  </si>
  <si>
    <t>differenza previsione 2014/15 - O.F. 2013/14</t>
  </si>
  <si>
    <t>differenza previsione 2014/15 - frequentanti 2013/14</t>
  </si>
  <si>
    <t xml:space="preserve">PRIMARIA </t>
  </si>
  <si>
    <t xml:space="preserve">PRIMO GRADO </t>
  </si>
  <si>
    <t xml:space="preserve">SECONDO  GRADO </t>
  </si>
  <si>
    <t>TOTALE</t>
  </si>
  <si>
    <t>O.F. 2013/14</t>
  </si>
  <si>
    <t>previsione Alunni a.s. 2013/14 (gennaio 2013)</t>
  </si>
  <si>
    <t xml:space="preserve">Differenza </t>
  </si>
  <si>
    <t xml:space="preserve">% differenza </t>
  </si>
  <si>
    <t>previsione alunni  a.s. 2014/15 (con dati di anagrafe)</t>
  </si>
  <si>
    <t>% differenza previsione 2014/15 - frequentanti 2013/14</t>
  </si>
  <si>
    <t>% differenza previsione 2014/15 - O.F. 2013/14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</si>
</sst>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6">
    <font>
      <sz val="12"/>
      <color theme="1"/>
      <name val="HPFutura Medium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HPFutura Medium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Calibri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HPFutura Medium"/>
      <family val="3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Border="1" applyAlignment="1">
      <alignment vertical="center" wrapText="1"/>
    </xf>
    <xf numFmtId="3" fontId="2" fillId="0" borderId="0" xfId="0" applyNumberFormat="1" applyFont="1" applyFill="1" applyBorder="1"/>
    <xf numFmtId="3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3" fontId="7" fillId="0" borderId="2" xfId="0" applyNumberFormat="1" applyFont="1" applyFill="1" applyBorder="1"/>
    <xf numFmtId="3" fontId="7" fillId="0" borderId="1" xfId="0" applyNumberFormat="1" applyFont="1" applyFill="1" applyBorder="1"/>
    <xf numFmtId="10" fontId="6" fillId="0" borderId="1" xfId="1" applyNumberFormat="1" applyFont="1" applyBorder="1" applyAlignment="1">
      <alignment horizontal="right"/>
    </xf>
    <xf numFmtId="10" fontId="0" fillId="0" borderId="0" xfId="0" applyNumberFormat="1"/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right"/>
    </xf>
    <xf numFmtId="0" fontId="13" fillId="0" borderId="6" xfId="0" applyFont="1" applyBorder="1" applyAlignment="1">
      <alignment vertical="center" wrapText="1"/>
    </xf>
    <xf numFmtId="3" fontId="14" fillId="0" borderId="7" xfId="0" applyNumberFormat="1" applyFont="1" applyFill="1" applyBorder="1"/>
    <xf numFmtId="0" fontId="13" fillId="0" borderId="8" xfId="0" applyFont="1" applyBorder="1" applyAlignment="1">
      <alignment vertical="center" wrapText="1"/>
    </xf>
    <xf numFmtId="3" fontId="14" fillId="0" borderId="9" xfId="0" applyNumberFormat="1" applyFont="1" applyFill="1" applyBorder="1"/>
    <xf numFmtId="0" fontId="13" fillId="0" borderId="3" xfId="0" applyFont="1" applyBorder="1" applyAlignment="1">
      <alignment vertical="center" wrapText="1"/>
    </xf>
    <xf numFmtId="10" fontId="6" fillId="0" borderId="7" xfId="1" applyNumberFormat="1" applyFont="1" applyBorder="1" applyAlignment="1">
      <alignment horizontal="right"/>
    </xf>
    <xf numFmtId="0" fontId="15" fillId="0" borderId="0" xfId="0" applyFont="1"/>
    <xf numFmtId="10" fontId="7" fillId="0" borderId="1" xfId="1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10" fontId="6" fillId="0" borderId="10" xfId="1" applyNumberFormat="1" applyFont="1" applyBorder="1" applyAlignment="1">
      <alignment horizontal="right"/>
    </xf>
    <xf numFmtId="3" fontId="7" fillId="0" borderId="10" xfId="0" applyNumberFormat="1" applyFont="1" applyFill="1" applyBorder="1"/>
    <xf numFmtId="3" fontId="14" fillId="0" borderId="11" xfId="0" applyNumberFormat="1" applyFont="1" applyFill="1" applyBorder="1"/>
    <xf numFmtId="10" fontId="6" fillId="0" borderId="12" xfId="1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7" fillId="0" borderId="14" xfId="0" applyNumberFormat="1" applyFont="1" applyFill="1" applyBorder="1"/>
    <xf numFmtId="3" fontId="14" fillId="0" borderId="12" xfId="0" applyNumberFormat="1" applyFont="1" applyFill="1" applyBorder="1"/>
    <xf numFmtId="3" fontId="11" fillId="0" borderId="15" xfId="0" applyNumberFormat="1" applyFont="1" applyBorder="1" applyAlignment="1">
      <alignment horizontal="right" wrapText="1"/>
    </xf>
    <xf numFmtId="164" fontId="11" fillId="0" borderId="15" xfId="0" applyNumberFormat="1" applyFont="1" applyBorder="1" applyAlignment="1">
      <alignment horizontal="right" wrapText="1"/>
    </xf>
    <xf numFmtId="10" fontId="11" fillId="0" borderId="15" xfId="1" applyNumberFormat="1" applyFont="1" applyBorder="1" applyAlignment="1">
      <alignment horizontal="right"/>
    </xf>
    <xf numFmtId="3" fontId="8" fillId="0" borderId="15" xfId="0" applyNumberFormat="1" applyFont="1" applyFill="1" applyBorder="1"/>
    <xf numFmtId="3" fontId="13" fillId="0" borderId="16" xfId="0" applyNumberFormat="1" applyFont="1" applyFill="1" applyBorder="1"/>
    <xf numFmtId="3" fontId="13" fillId="0" borderId="15" xfId="0" applyNumberFormat="1" applyFont="1" applyFill="1" applyBorder="1"/>
    <xf numFmtId="164" fontId="13" fillId="0" borderId="15" xfId="0" applyNumberFormat="1" applyFont="1" applyFill="1" applyBorder="1"/>
    <xf numFmtId="10" fontId="11" fillId="0" borderId="17" xfId="1" applyNumberFormat="1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3" fontId="10" fillId="0" borderId="19" xfId="0" applyNumberFormat="1" applyFont="1" applyBorder="1" applyAlignment="1">
      <alignment horizontal="right" wrapText="1"/>
    </xf>
    <xf numFmtId="3" fontId="8" fillId="0" borderId="20" xfId="0" applyNumberFormat="1" applyFont="1" applyFill="1" applyBorder="1"/>
    <xf numFmtId="3" fontId="13" fillId="0" borderId="17" xfId="0" applyNumberFormat="1" applyFont="1" applyFill="1" applyBorder="1"/>
    <xf numFmtId="3" fontId="1" fillId="0" borderId="21" xfId="0" applyNumberFormat="1" applyFont="1" applyFill="1" applyBorder="1"/>
    <xf numFmtId="0" fontId="0" fillId="0" borderId="21" xfId="0" applyBorder="1"/>
    <xf numFmtId="0" fontId="9" fillId="0" borderId="22" xfId="0" applyFont="1" applyBorder="1" applyAlignment="1">
      <alignment horizontal="center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4" fillId="0" borderId="26" xfId="0" applyFont="1" applyBorder="1" applyAlignment="1">
      <alignment horizontal="center"/>
    </xf>
    <xf numFmtId="0" fontId="4" fillId="0" borderId="0" xfId="0" applyFont="1" applyBorder="1"/>
    <xf numFmtId="3" fontId="10" fillId="0" borderId="27" xfId="0" applyNumberFormat="1" applyFont="1" applyBorder="1" applyAlignment="1">
      <alignment horizontal="right" wrapText="1"/>
    </xf>
    <xf numFmtId="3" fontId="11" fillId="0" borderId="28" xfId="0" applyNumberFormat="1" applyFont="1" applyBorder="1" applyAlignment="1">
      <alignment horizontal="right" wrapText="1"/>
    </xf>
    <xf numFmtId="164" fontId="11" fillId="0" borderId="28" xfId="0" applyNumberFormat="1" applyFont="1" applyBorder="1" applyAlignment="1">
      <alignment horizontal="right" wrapText="1"/>
    </xf>
    <xf numFmtId="10" fontId="11" fillId="0" borderId="28" xfId="1" applyNumberFormat="1" applyFont="1" applyBorder="1" applyAlignment="1">
      <alignment horizontal="right"/>
    </xf>
    <xf numFmtId="3" fontId="8" fillId="0" borderId="29" xfId="0" applyNumberFormat="1" applyFont="1" applyFill="1" applyBorder="1"/>
    <xf numFmtId="3" fontId="8" fillId="0" borderId="28" xfId="0" applyNumberFormat="1" applyFont="1" applyFill="1" applyBorder="1"/>
    <xf numFmtId="3" fontId="13" fillId="0" borderId="30" xfId="0" applyNumberFormat="1" applyFont="1" applyFill="1" applyBorder="1"/>
    <xf numFmtId="3" fontId="13" fillId="0" borderId="28" xfId="0" applyNumberFormat="1" applyFont="1" applyFill="1" applyBorder="1"/>
    <xf numFmtId="164" fontId="13" fillId="0" borderId="28" xfId="0" applyNumberFormat="1" applyFont="1" applyFill="1" applyBorder="1"/>
    <xf numFmtId="10" fontId="11" fillId="0" borderId="30" xfId="1" applyNumberFormat="1" applyFont="1" applyBorder="1" applyAlignment="1">
      <alignment horizontal="right"/>
    </xf>
    <xf numFmtId="3" fontId="14" fillId="0" borderId="1" xfId="0" applyNumberFormat="1" applyFont="1" applyFill="1" applyBorder="1"/>
    <xf numFmtId="3" fontId="5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10" fontId="6" fillId="0" borderId="32" xfId="1" applyNumberFormat="1" applyFont="1" applyBorder="1" applyAlignment="1">
      <alignment horizontal="right"/>
    </xf>
    <xf numFmtId="3" fontId="7" fillId="0" borderId="32" xfId="0" applyNumberFormat="1" applyFont="1" applyFill="1" applyBorder="1"/>
    <xf numFmtId="3" fontId="14" fillId="0" borderId="32" xfId="0" applyNumberFormat="1" applyFont="1" applyFill="1" applyBorder="1"/>
    <xf numFmtId="10" fontId="6" fillId="0" borderId="33" xfId="1" applyNumberFormat="1" applyFont="1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35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AW21"/>
  <sheetViews>
    <sheetView tabSelected="1" topLeftCell="AK7" workbookViewId="0">
      <selection activeCell="E7" sqref="E7"/>
    </sheetView>
  </sheetViews>
  <sheetFormatPr defaultRowHeight="15"/>
  <cols>
    <col min="1" max="1" width="2.44140625" customWidth="1"/>
    <col min="2" max="2" width="10.109375" customWidth="1"/>
    <col min="3" max="3" width="7.88671875" customWidth="1"/>
    <col min="4" max="4" width="7.5546875" bestFit="1" customWidth="1"/>
    <col min="5" max="5" width="7.33203125" bestFit="1" customWidth="1"/>
    <col min="6" max="6" width="6.44140625" bestFit="1" customWidth="1"/>
    <col min="8" max="8" width="8.33203125" bestFit="1" customWidth="1"/>
    <col min="9" max="9" width="8.109375" bestFit="1" customWidth="1"/>
    <col min="10" max="10" width="8.77734375" customWidth="1"/>
    <col min="14" max="14" width="0.77734375" customWidth="1"/>
    <col min="18" max="18" width="6.6640625" style="8" bestFit="1" customWidth="1"/>
    <col min="26" max="26" width="0.88671875" customWidth="1"/>
    <col min="28" max="28" width="7.5546875" bestFit="1" customWidth="1"/>
    <col min="29" max="29" width="7.33203125" bestFit="1" customWidth="1"/>
    <col min="30" max="30" width="6.44140625" style="8" bestFit="1" customWidth="1"/>
    <col min="38" max="38" width="1.109375" customWidth="1"/>
    <col min="42" max="42" width="6.6640625" style="8" bestFit="1" customWidth="1"/>
  </cols>
  <sheetData>
    <row r="1" spans="2:49" s="20" customFormat="1" ht="17.25" thickBot="1">
      <c r="C1" s="69" t="s">
        <v>24</v>
      </c>
      <c r="D1" s="70"/>
      <c r="E1" s="70"/>
      <c r="F1" s="70"/>
      <c r="G1" s="70"/>
      <c r="H1" s="70"/>
      <c r="I1" s="70"/>
      <c r="J1" s="70"/>
      <c r="K1" s="70"/>
      <c r="L1" s="70"/>
      <c r="M1" s="71"/>
      <c r="O1" s="72" t="s">
        <v>25</v>
      </c>
      <c r="P1" s="73"/>
      <c r="Q1" s="73"/>
      <c r="R1" s="73"/>
      <c r="S1" s="73"/>
      <c r="T1" s="73"/>
      <c r="U1" s="73"/>
      <c r="V1" s="73"/>
      <c r="W1" s="73"/>
      <c r="X1" s="73"/>
      <c r="Y1" s="74"/>
      <c r="AA1" s="69" t="s">
        <v>26</v>
      </c>
      <c r="AB1" s="70"/>
      <c r="AC1" s="70"/>
      <c r="AD1" s="70"/>
      <c r="AE1" s="70"/>
      <c r="AF1" s="70"/>
      <c r="AG1" s="70"/>
      <c r="AH1" s="70"/>
      <c r="AI1" s="70"/>
      <c r="AJ1" s="70"/>
      <c r="AK1" s="71"/>
      <c r="AM1" s="72" t="s">
        <v>27</v>
      </c>
      <c r="AN1" s="73"/>
      <c r="AO1" s="73"/>
      <c r="AP1" s="73"/>
      <c r="AQ1" s="73"/>
      <c r="AR1" s="73"/>
      <c r="AS1" s="73"/>
      <c r="AT1" s="73"/>
      <c r="AU1" s="73"/>
      <c r="AV1" s="73"/>
      <c r="AW1" s="74"/>
    </row>
    <row r="2" spans="2:49" ht="89.25">
      <c r="B2" s="45" t="s">
        <v>0</v>
      </c>
      <c r="C2" s="12" t="s">
        <v>28</v>
      </c>
      <c r="D2" s="10" t="s">
        <v>29</v>
      </c>
      <c r="E2" s="10" t="s">
        <v>30</v>
      </c>
      <c r="F2" s="10" t="s">
        <v>31</v>
      </c>
      <c r="G2" s="11" t="s">
        <v>20</v>
      </c>
      <c r="H2" s="11" t="s">
        <v>21</v>
      </c>
      <c r="I2" s="16" t="s">
        <v>32</v>
      </c>
      <c r="J2" s="18" t="s">
        <v>23</v>
      </c>
      <c r="K2" s="18" t="s">
        <v>33</v>
      </c>
      <c r="L2" s="18" t="s">
        <v>22</v>
      </c>
      <c r="M2" s="14" t="s">
        <v>34</v>
      </c>
      <c r="N2" s="49"/>
      <c r="O2" s="12" t="s">
        <v>28</v>
      </c>
      <c r="P2" s="10" t="s">
        <v>29</v>
      </c>
      <c r="Q2" s="10" t="s">
        <v>30</v>
      </c>
      <c r="R2" s="10" t="s">
        <v>31</v>
      </c>
      <c r="S2" s="11" t="s">
        <v>20</v>
      </c>
      <c r="T2" s="11" t="s">
        <v>21</v>
      </c>
      <c r="U2" s="18" t="s">
        <v>32</v>
      </c>
      <c r="V2" s="18" t="s">
        <v>23</v>
      </c>
      <c r="W2" s="18" t="s">
        <v>33</v>
      </c>
      <c r="X2" s="18" t="s">
        <v>22</v>
      </c>
      <c r="Y2" s="14" t="s">
        <v>34</v>
      </c>
      <c r="Z2" s="1"/>
      <c r="AA2" s="9" t="s">
        <v>28</v>
      </c>
      <c r="AB2" s="10" t="s">
        <v>29</v>
      </c>
      <c r="AC2" s="10" t="s">
        <v>30</v>
      </c>
      <c r="AD2" s="10" t="s">
        <v>31</v>
      </c>
      <c r="AE2" s="11" t="s">
        <v>20</v>
      </c>
      <c r="AF2" s="11" t="s">
        <v>21</v>
      </c>
      <c r="AG2" s="16" t="s">
        <v>32</v>
      </c>
      <c r="AH2" s="18" t="s">
        <v>23</v>
      </c>
      <c r="AI2" s="18" t="s">
        <v>33</v>
      </c>
      <c r="AJ2" s="18" t="s">
        <v>22</v>
      </c>
      <c r="AK2" s="14" t="s">
        <v>34</v>
      </c>
      <c r="AM2" s="12" t="s">
        <v>28</v>
      </c>
      <c r="AN2" s="10" t="s">
        <v>29</v>
      </c>
      <c r="AO2" s="10" t="s">
        <v>30</v>
      </c>
      <c r="AP2" s="10" t="s">
        <v>31</v>
      </c>
      <c r="AQ2" s="11" t="s">
        <v>20</v>
      </c>
      <c r="AR2" s="11" t="s">
        <v>21</v>
      </c>
      <c r="AS2" s="18" t="s">
        <v>32</v>
      </c>
      <c r="AT2" s="18" t="s">
        <v>23</v>
      </c>
      <c r="AU2" s="18" t="s">
        <v>33</v>
      </c>
      <c r="AV2" s="18" t="s">
        <v>22</v>
      </c>
      <c r="AW2" s="14" t="s">
        <v>34</v>
      </c>
    </row>
    <row r="3" spans="2:49" ht="15.75">
      <c r="B3" s="46" t="s">
        <v>1</v>
      </c>
      <c r="C3" s="13">
        <v>55269</v>
      </c>
      <c r="D3" s="3">
        <v>55734</v>
      </c>
      <c r="E3" s="4">
        <f>D3-C3</f>
        <v>465</v>
      </c>
      <c r="F3" s="7">
        <f>E3/D3</f>
        <v>8.3432016363440623E-3</v>
      </c>
      <c r="G3" s="6">
        <v>54471</v>
      </c>
      <c r="H3" s="6">
        <v>54721</v>
      </c>
      <c r="I3" s="17">
        <v>55076</v>
      </c>
      <c r="J3" s="4">
        <f>I3-H3</f>
        <v>355</v>
      </c>
      <c r="K3" s="7">
        <f>J3/H3</f>
        <v>6.4874545421319055E-3</v>
      </c>
      <c r="L3" s="4">
        <f>I3-C3</f>
        <v>-193</v>
      </c>
      <c r="M3" s="19">
        <f>L3/C3</f>
        <v>-3.4920117968481428E-3</v>
      </c>
      <c r="N3" s="50"/>
      <c r="O3" s="13">
        <v>35668</v>
      </c>
      <c r="P3" s="3">
        <v>35825</v>
      </c>
      <c r="Q3" s="4">
        <v>157</v>
      </c>
      <c r="R3" s="7">
        <f>Q3/P3</f>
        <v>4.3824145150034889E-3</v>
      </c>
      <c r="S3" s="6">
        <v>35907</v>
      </c>
      <c r="T3" s="6">
        <v>35289</v>
      </c>
      <c r="U3" s="61">
        <v>34892</v>
      </c>
      <c r="V3" s="4">
        <f>U3-T3</f>
        <v>-397</v>
      </c>
      <c r="W3" s="7">
        <f>V3/T3</f>
        <v>-1.1249964578197172E-2</v>
      </c>
      <c r="X3" s="4">
        <f>U3-O3</f>
        <v>-776</v>
      </c>
      <c r="Y3" s="19">
        <f>X3/O3</f>
        <v>-2.175619603005495E-2</v>
      </c>
      <c r="Z3" s="2"/>
      <c r="AA3" s="13">
        <v>58153</v>
      </c>
      <c r="AB3" s="3">
        <v>57189</v>
      </c>
      <c r="AC3" s="4">
        <v>-964</v>
      </c>
      <c r="AD3" s="7">
        <f>AC3/AB3</f>
        <v>-1.6856388466313453E-2</v>
      </c>
      <c r="AE3" s="5">
        <v>56314</v>
      </c>
      <c r="AF3" s="6">
        <v>56622</v>
      </c>
      <c r="AG3" s="15">
        <v>57179</v>
      </c>
      <c r="AH3" s="4">
        <f>AG3-AF3</f>
        <v>557</v>
      </c>
      <c r="AI3" s="7">
        <f>AH3/AF3</f>
        <v>9.8371657659566958E-3</v>
      </c>
      <c r="AJ3" s="4">
        <f>AG3-AA3</f>
        <v>-974</v>
      </c>
      <c r="AK3" s="19">
        <f>AJ3/AA3</f>
        <v>-1.6748920949908E-2</v>
      </c>
      <c r="AM3" s="13">
        <f>AA3+O3+C3</f>
        <v>149090</v>
      </c>
      <c r="AN3" s="3">
        <f>AB3+P3+D3</f>
        <v>148748</v>
      </c>
      <c r="AO3" s="4">
        <f>AN3-AM3</f>
        <v>-342</v>
      </c>
      <c r="AP3" s="7">
        <f>AO3/AN3</f>
        <v>-2.2991905773523005E-3</v>
      </c>
      <c r="AQ3" s="6">
        <f>AE3+S3+G3</f>
        <v>146692</v>
      </c>
      <c r="AR3" s="6">
        <f>AF3+T3+H3</f>
        <v>146632</v>
      </c>
      <c r="AS3" s="61">
        <f>AG3+U3+I3</f>
        <v>147147</v>
      </c>
      <c r="AT3" s="4">
        <f>AS3-AR3</f>
        <v>515</v>
      </c>
      <c r="AU3" s="7">
        <f>AT3/AR3</f>
        <v>3.5121937912597524E-3</v>
      </c>
      <c r="AV3" s="4">
        <f>AS3-AM3</f>
        <v>-1943</v>
      </c>
      <c r="AW3" s="19">
        <f>AV3/AM3</f>
        <v>-1.3032396539003286E-2</v>
      </c>
    </row>
    <row r="4" spans="2:49" ht="15.75">
      <c r="B4" s="46" t="s">
        <v>2</v>
      </c>
      <c r="C4" s="13">
        <v>24909</v>
      </c>
      <c r="D4" s="3">
        <v>24984</v>
      </c>
      <c r="E4" s="4">
        <f t="shared" ref="E4:E20" si="0">D4-C4</f>
        <v>75</v>
      </c>
      <c r="F4" s="7">
        <f t="shared" ref="F4:F21" si="1">E4/D4</f>
        <v>3.0019212295869357E-3</v>
      </c>
      <c r="G4" s="6">
        <v>25387</v>
      </c>
      <c r="H4" s="6">
        <v>24902</v>
      </c>
      <c r="I4" s="17">
        <v>24643</v>
      </c>
      <c r="J4" s="4">
        <f t="shared" ref="J4:J20" si="2">I4-H4</f>
        <v>-259</v>
      </c>
      <c r="K4" s="7">
        <f t="shared" ref="K4:K21" si="3">J4/H4</f>
        <v>-1.0400771022407839E-2</v>
      </c>
      <c r="L4" s="4">
        <f t="shared" ref="L4:L20" si="4">I4-C4</f>
        <v>-266</v>
      </c>
      <c r="M4" s="19">
        <f t="shared" ref="M4:M21" si="5">L4/C4</f>
        <v>-1.0678871090770405E-2</v>
      </c>
      <c r="N4" s="50"/>
      <c r="O4" s="13">
        <v>17137</v>
      </c>
      <c r="P4" s="3">
        <v>17080</v>
      </c>
      <c r="Q4" s="4">
        <v>-57</v>
      </c>
      <c r="R4" s="7">
        <f t="shared" ref="R4:R21" si="6">Q4/P4</f>
        <v>-3.3372365339578453E-3</v>
      </c>
      <c r="S4" s="6">
        <v>17359</v>
      </c>
      <c r="T4" s="6">
        <v>17088</v>
      </c>
      <c r="U4" s="61">
        <v>16574</v>
      </c>
      <c r="V4" s="4">
        <f t="shared" ref="V4:V20" si="7">U4-T4</f>
        <v>-514</v>
      </c>
      <c r="W4" s="7">
        <f t="shared" ref="W4:W21" si="8">V4/T4</f>
        <v>-3.0079588014981274E-2</v>
      </c>
      <c r="X4" s="4">
        <f t="shared" ref="X4:X20" si="9">U4-O4</f>
        <v>-563</v>
      </c>
      <c r="Y4" s="19">
        <f t="shared" ref="Y4:Y21" si="10">X4/O4</f>
        <v>-3.2852891404563225E-2</v>
      </c>
      <c r="Z4" s="2"/>
      <c r="AA4" s="13">
        <v>30442</v>
      </c>
      <c r="AB4" s="3">
        <v>30792</v>
      </c>
      <c r="AC4" s="4">
        <v>350</v>
      </c>
      <c r="AD4" s="7">
        <f t="shared" ref="AD4:AD21" si="11">AC4/AB4</f>
        <v>1.1366588724343986E-2</v>
      </c>
      <c r="AE4" s="5">
        <v>29689</v>
      </c>
      <c r="AF4" s="6">
        <v>29841</v>
      </c>
      <c r="AG4" s="15">
        <v>30185</v>
      </c>
      <c r="AH4" s="4">
        <f t="shared" ref="AH4:AH20" si="12">AG4-AF4</f>
        <v>344</v>
      </c>
      <c r="AI4" s="7">
        <f t="shared" ref="AI4:AI21" si="13">AH4/AF4</f>
        <v>1.152776381488556E-2</v>
      </c>
      <c r="AJ4" s="4">
        <f t="shared" ref="AJ4:AJ20" si="14">AG4-AA4</f>
        <v>-257</v>
      </c>
      <c r="AK4" s="19">
        <f t="shared" ref="AK4:AK21" si="15">AJ4/AA4</f>
        <v>-8.4422836870113663E-3</v>
      </c>
      <c r="AM4" s="13">
        <f t="shared" ref="AM4:AM20" si="16">AA4+O4+C4</f>
        <v>72488</v>
      </c>
      <c r="AN4" s="3">
        <f t="shared" ref="AN4:AN20" si="17">AB4+P4+D4</f>
        <v>72856</v>
      </c>
      <c r="AO4" s="4">
        <f t="shared" ref="AO4:AO20" si="18">AN4-AM4</f>
        <v>368</v>
      </c>
      <c r="AP4" s="7">
        <f t="shared" ref="AP4:AP21" si="19">AO4/AN4</f>
        <v>5.0510596244646971E-3</v>
      </c>
      <c r="AQ4" s="6">
        <f t="shared" ref="AQ4:AQ20" si="20">AE4+S4+G4</f>
        <v>72435</v>
      </c>
      <c r="AR4" s="6">
        <f t="shared" ref="AR4:AR20" si="21">AF4+T4+H4</f>
        <v>71831</v>
      </c>
      <c r="AS4" s="61">
        <f t="shared" ref="AS4:AS20" si="22">AG4+U4+I4</f>
        <v>71402</v>
      </c>
      <c r="AT4" s="4">
        <f t="shared" ref="AT4:AT20" si="23">AS4-AR4</f>
        <v>-429</v>
      </c>
      <c r="AU4" s="7">
        <f t="shared" ref="AU4:AU21" si="24">AT4/AR4</f>
        <v>-5.9723517701271043E-3</v>
      </c>
      <c r="AV4" s="4">
        <f t="shared" ref="AV4:AV20" si="25">AS4-AM4</f>
        <v>-1086</v>
      </c>
      <c r="AW4" s="19">
        <f t="shared" ref="AW4:AW21" si="26">AV4/AM4</f>
        <v>-1.4981790089394107E-2</v>
      </c>
    </row>
    <row r="5" spans="2:49" ht="15.75">
      <c r="B5" s="46" t="s">
        <v>3</v>
      </c>
      <c r="C5" s="13">
        <v>91001</v>
      </c>
      <c r="D5" s="3">
        <v>91261</v>
      </c>
      <c r="E5" s="4">
        <f t="shared" si="0"/>
        <v>260</v>
      </c>
      <c r="F5" s="7">
        <f t="shared" si="1"/>
        <v>2.8489716308171069E-3</v>
      </c>
      <c r="G5" s="6">
        <v>91352</v>
      </c>
      <c r="H5" s="6">
        <v>90614</v>
      </c>
      <c r="I5" s="17">
        <v>90069</v>
      </c>
      <c r="J5" s="4">
        <f t="shared" si="2"/>
        <v>-545</v>
      </c>
      <c r="K5" s="7">
        <f t="shared" si="3"/>
        <v>-6.0145231421193197E-3</v>
      </c>
      <c r="L5" s="4">
        <f t="shared" si="4"/>
        <v>-932</v>
      </c>
      <c r="M5" s="19">
        <f t="shared" si="5"/>
        <v>-1.0241645696201141E-2</v>
      </c>
      <c r="N5" s="50"/>
      <c r="O5" s="13">
        <v>59602</v>
      </c>
      <c r="P5" s="3">
        <v>59947</v>
      </c>
      <c r="Q5" s="4">
        <v>345</v>
      </c>
      <c r="R5" s="7">
        <f t="shared" si="6"/>
        <v>5.7550836572305541E-3</v>
      </c>
      <c r="S5" s="6">
        <v>60334</v>
      </c>
      <c r="T5" s="6">
        <v>59109</v>
      </c>
      <c r="U5" s="61">
        <v>58269</v>
      </c>
      <c r="V5" s="4">
        <f t="shared" si="7"/>
        <v>-840</v>
      </c>
      <c r="W5" s="7">
        <f t="shared" si="8"/>
        <v>-1.4211033852712785E-2</v>
      </c>
      <c r="X5" s="4">
        <f t="shared" si="9"/>
        <v>-1333</v>
      </c>
      <c r="Y5" s="19">
        <f t="shared" si="10"/>
        <v>-2.2365021308009797E-2</v>
      </c>
      <c r="Z5" s="2"/>
      <c r="AA5" s="13">
        <v>102633</v>
      </c>
      <c r="AB5" s="3">
        <v>102481</v>
      </c>
      <c r="AC5" s="4">
        <v>-152</v>
      </c>
      <c r="AD5" s="7">
        <f t="shared" si="11"/>
        <v>-1.483201764229467E-3</v>
      </c>
      <c r="AE5" s="5">
        <v>99004</v>
      </c>
      <c r="AF5" s="6">
        <v>99205</v>
      </c>
      <c r="AG5" s="15">
        <v>99476</v>
      </c>
      <c r="AH5" s="4">
        <f t="shared" si="12"/>
        <v>271</v>
      </c>
      <c r="AI5" s="7">
        <f t="shared" si="13"/>
        <v>2.7317171513532583E-3</v>
      </c>
      <c r="AJ5" s="4">
        <f t="shared" si="14"/>
        <v>-3157</v>
      </c>
      <c r="AK5" s="19">
        <f t="shared" si="15"/>
        <v>-3.0760086911617121E-2</v>
      </c>
      <c r="AM5" s="13">
        <f t="shared" si="16"/>
        <v>253236</v>
      </c>
      <c r="AN5" s="3">
        <f t="shared" si="17"/>
        <v>253689</v>
      </c>
      <c r="AO5" s="4">
        <f t="shared" si="18"/>
        <v>453</v>
      </c>
      <c r="AP5" s="7">
        <f t="shared" si="19"/>
        <v>1.7856509348060025E-3</v>
      </c>
      <c r="AQ5" s="6">
        <f t="shared" si="20"/>
        <v>250690</v>
      </c>
      <c r="AR5" s="6">
        <f t="shared" si="21"/>
        <v>248928</v>
      </c>
      <c r="AS5" s="61">
        <f t="shared" si="22"/>
        <v>247814</v>
      </c>
      <c r="AT5" s="4">
        <f t="shared" si="23"/>
        <v>-1114</v>
      </c>
      <c r="AU5" s="7">
        <f t="shared" si="24"/>
        <v>-4.4751896130608045E-3</v>
      </c>
      <c r="AV5" s="4">
        <f t="shared" si="25"/>
        <v>-5422</v>
      </c>
      <c r="AW5" s="19">
        <f t="shared" si="26"/>
        <v>-2.1410857855913061E-2</v>
      </c>
    </row>
    <row r="6" spans="2:49" ht="15.75">
      <c r="B6" s="46" t="s">
        <v>4</v>
      </c>
      <c r="C6" s="13">
        <v>283770</v>
      </c>
      <c r="D6" s="3">
        <v>283468</v>
      </c>
      <c r="E6" s="4">
        <f t="shared" si="0"/>
        <v>-302</v>
      </c>
      <c r="F6" s="21">
        <f t="shared" si="1"/>
        <v>-1.0653759860019473E-3</v>
      </c>
      <c r="G6" s="6">
        <v>284040</v>
      </c>
      <c r="H6" s="6">
        <v>280750</v>
      </c>
      <c r="I6" s="17">
        <v>276096</v>
      </c>
      <c r="J6" s="4">
        <f t="shared" si="2"/>
        <v>-4654</v>
      </c>
      <c r="K6" s="7">
        <f t="shared" si="3"/>
        <v>-1.6577025823686555E-2</v>
      </c>
      <c r="L6" s="4">
        <f t="shared" si="4"/>
        <v>-7674</v>
      </c>
      <c r="M6" s="19">
        <f t="shared" si="5"/>
        <v>-2.7043027804207632E-2</v>
      </c>
      <c r="N6" s="50"/>
      <c r="O6" s="13">
        <v>202773</v>
      </c>
      <c r="P6" s="3">
        <v>202688</v>
      </c>
      <c r="Q6" s="4">
        <v>-85</v>
      </c>
      <c r="R6" s="7">
        <f t="shared" si="6"/>
        <v>-4.1936375118408587E-4</v>
      </c>
      <c r="S6" s="6">
        <v>204538</v>
      </c>
      <c r="T6" s="6">
        <v>201193</v>
      </c>
      <c r="U6" s="61">
        <v>204819</v>
      </c>
      <c r="V6" s="4">
        <f t="shared" si="7"/>
        <v>3626</v>
      </c>
      <c r="W6" s="7">
        <f t="shared" si="8"/>
        <v>1.8022495812478567E-2</v>
      </c>
      <c r="X6" s="4">
        <f t="shared" si="9"/>
        <v>2046</v>
      </c>
      <c r="Y6" s="19">
        <f t="shared" si="10"/>
        <v>1.0090100753058839E-2</v>
      </c>
      <c r="Z6" s="2"/>
      <c r="AA6" s="13">
        <v>318893</v>
      </c>
      <c r="AB6" s="3">
        <v>320227</v>
      </c>
      <c r="AC6" s="4">
        <v>1334</v>
      </c>
      <c r="AD6" s="7">
        <f t="shared" si="11"/>
        <v>4.1657948892504376E-3</v>
      </c>
      <c r="AE6" s="5">
        <v>302644</v>
      </c>
      <c r="AF6" s="6">
        <v>298854</v>
      </c>
      <c r="AG6" s="15">
        <v>296923</v>
      </c>
      <c r="AH6" s="4">
        <f t="shared" si="12"/>
        <v>-1931</v>
      </c>
      <c r="AI6" s="7">
        <f t="shared" si="13"/>
        <v>-6.4613490199227717E-3</v>
      </c>
      <c r="AJ6" s="4">
        <f t="shared" si="14"/>
        <v>-21970</v>
      </c>
      <c r="AK6" s="19">
        <f t="shared" si="15"/>
        <v>-6.88945821952818E-2</v>
      </c>
      <c r="AM6" s="13">
        <f t="shared" si="16"/>
        <v>805436</v>
      </c>
      <c r="AN6" s="3">
        <f t="shared" si="17"/>
        <v>806383</v>
      </c>
      <c r="AO6" s="4">
        <f t="shared" si="18"/>
        <v>947</v>
      </c>
      <c r="AP6" s="7">
        <f t="shared" si="19"/>
        <v>1.1743799162432739E-3</v>
      </c>
      <c r="AQ6" s="6">
        <f t="shared" si="20"/>
        <v>791222</v>
      </c>
      <c r="AR6" s="6">
        <f t="shared" si="21"/>
        <v>780797</v>
      </c>
      <c r="AS6" s="61">
        <f t="shared" si="22"/>
        <v>777838</v>
      </c>
      <c r="AT6" s="4">
        <f t="shared" si="23"/>
        <v>-2959</v>
      </c>
      <c r="AU6" s="7">
        <f t="shared" si="24"/>
        <v>-3.7897174297544687E-3</v>
      </c>
      <c r="AV6" s="4">
        <f t="shared" si="25"/>
        <v>-27598</v>
      </c>
      <c r="AW6" s="19">
        <f t="shared" si="26"/>
        <v>-3.4264671556771736E-2</v>
      </c>
    </row>
    <row r="7" spans="2:49" ht="25.5">
      <c r="B7" s="46" t="s">
        <v>5</v>
      </c>
      <c r="C7" s="13">
        <v>187470</v>
      </c>
      <c r="D7" s="3">
        <v>189533</v>
      </c>
      <c r="E7" s="4">
        <f t="shared" si="0"/>
        <v>2063</v>
      </c>
      <c r="F7" s="7">
        <f t="shared" si="1"/>
        <v>1.0884648056011354E-2</v>
      </c>
      <c r="G7" s="6">
        <v>184431</v>
      </c>
      <c r="H7" s="6">
        <v>186633</v>
      </c>
      <c r="I7" s="17">
        <v>189971</v>
      </c>
      <c r="J7" s="4">
        <f t="shared" si="2"/>
        <v>3338</v>
      </c>
      <c r="K7" s="7">
        <f t="shared" si="3"/>
        <v>1.7885368611124507E-2</v>
      </c>
      <c r="L7" s="4">
        <f t="shared" si="4"/>
        <v>2501</v>
      </c>
      <c r="M7" s="19">
        <f t="shared" si="5"/>
        <v>1.3340801194857844E-2</v>
      </c>
      <c r="N7" s="50"/>
      <c r="O7" s="13">
        <v>114097</v>
      </c>
      <c r="P7" s="3">
        <v>114843</v>
      </c>
      <c r="Q7" s="4">
        <v>746</v>
      </c>
      <c r="R7" s="7">
        <f t="shared" si="6"/>
        <v>6.4958247346377229E-3</v>
      </c>
      <c r="S7" s="6">
        <v>112387</v>
      </c>
      <c r="T7" s="6">
        <v>113480</v>
      </c>
      <c r="U7" s="61">
        <v>113805</v>
      </c>
      <c r="V7" s="4">
        <f t="shared" si="7"/>
        <v>325</v>
      </c>
      <c r="W7" s="7">
        <f t="shared" si="8"/>
        <v>2.863940782516743E-3</v>
      </c>
      <c r="X7" s="4">
        <f t="shared" si="9"/>
        <v>-292</v>
      </c>
      <c r="Y7" s="19">
        <f t="shared" si="10"/>
        <v>-2.559225921803378E-3</v>
      </c>
      <c r="Z7" s="2"/>
      <c r="AA7" s="13">
        <v>176066</v>
      </c>
      <c r="AB7" s="3">
        <v>175299</v>
      </c>
      <c r="AC7" s="4">
        <v>-767</v>
      </c>
      <c r="AD7" s="7">
        <f t="shared" si="11"/>
        <v>-4.3753814910524307E-3</v>
      </c>
      <c r="AE7" s="5">
        <v>167279</v>
      </c>
      <c r="AF7" s="6">
        <v>172803</v>
      </c>
      <c r="AG7" s="15">
        <v>178484</v>
      </c>
      <c r="AH7" s="4">
        <f t="shared" si="12"/>
        <v>5681</v>
      </c>
      <c r="AI7" s="7">
        <f t="shared" si="13"/>
        <v>3.2875586650694719E-2</v>
      </c>
      <c r="AJ7" s="4">
        <f t="shared" si="14"/>
        <v>2418</v>
      </c>
      <c r="AK7" s="19">
        <f t="shared" si="15"/>
        <v>1.3733486306271511E-2</v>
      </c>
      <c r="AM7" s="13">
        <f t="shared" si="16"/>
        <v>477633</v>
      </c>
      <c r="AN7" s="3">
        <f t="shared" si="17"/>
        <v>479675</v>
      </c>
      <c r="AO7" s="4">
        <f t="shared" si="18"/>
        <v>2042</v>
      </c>
      <c r="AP7" s="7">
        <f t="shared" si="19"/>
        <v>4.257049043623287E-3</v>
      </c>
      <c r="AQ7" s="6">
        <f t="shared" si="20"/>
        <v>464097</v>
      </c>
      <c r="AR7" s="6">
        <f t="shared" si="21"/>
        <v>472916</v>
      </c>
      <c r="AS7" s="61">
        <f t="shared" si="22"/>
        <v>482260</v>
      </c>
      <c r="AT7" s="4">
        <f t="shared" si="23"/>
        <v>9344</v>
      </c>
      <c r="AU7" s="7">
        <f t="shared" si="24"/>
        <v>1.9758265738524388E-2</v>
      </c>
      <c r="AV7" s="4">
        <f t="shared" si="25"/>
        <v>4627</v>
      </c>
      <c r="AW7" s="19">
        <f t="shared" si="26"/>
        <v>9.6873540982302317E-3</v>
      </c>
    </row>
    <row r="8" spans="2:49" ht="38.25">
      <c r="B8" s="46" t="s">
        <v>6</v>
      </c>
      <c r="C8" s="13">
        <v>49700</v>
      </c>
      <c r="D8" s="3">
        <v>50001</v>
      </c>
      <c r="E8" s="4">
        <f t="shared" si="0"/>
        <v>301</v>
      </c>
      <c r="F8" s="7">
        <f t="shared" si="1"/>
        <v>6.0198796024079522E-3</v>
      </c>
      <c r="G8" s="6">
        <v>49111</v>
      </c>
      <c r="H8" s="6">
        <v>49492</v>
      </c>
      <c r="I8" s="17">
        <v>49712</v>
      </c>
      <c r="J8" s="4">
        <f t="shared" si="2"/>
        <v>220</v>
      </c>
      <c r="K8" s="7">
        <f t="shared" si="3"/>
        <v>4.4451628546027643E-3</v>
      </c>
      <c r="L8" s="4">
        <f t="shared" si="4"/>
        <v>12</v>
      </c>
      <c r="M8" s="19">
        <f t="shared" si="5"/>
        <v>2.4144869215291751E-4</v>
      </c>
      <c r="N8" s="50"/>
      <c r="O8" s="13">
        <v>31115</v>
      </c>
      <c r="P8" s="3">
        <v>31146</v>
      </c>
      <c r="Q8" s="4">
        <v>31</v>
      </c>
      <c r="R8" s="7">
        <f t="shared" si="6"/>
        <v>9.9531239966608879E-4</v>
      </c>
      <c r="S8" s="6">
        <v>30854</v>
      </c>
      <c r="T8" s="6">
        <v>30868</v>
      </c>
      <c r="U8" s="61">
        <v>30727</v>
      </c>
      <c r="V8" s="4">
        <f t="shared" si="7"/>
        <v>-141</v>
      </c>
      <c r="W8" s="7">
        <f t="shared" si="8"/>
        <v>-4.5678372424517296E-3</v>
      </c>
      <c r="X8" s="4">
        <f t="shared" si="9"/>
        <v>-388</v>
      </c>
      <c r="Y8" s="19">
        <f t="shared" si="10"/>
        <v>-1.246986983769886E-2</v>
      </c>
      <c r="Z8" s="2"/>
      <c r="AA8" s="13">
        <v>46245</v>
      </c>
      <c r="AB8" s="3">
        <v>45451</v>
      </c>
      <c r="AC8" s="4">
        <v>-794</v>
      </c>
      <c r="AD8" s="7">
        <f t="shared" si="11"/>
        <v>-1.7469362610283604E-2</v>
      </c>
      <c r="AE8" s="5">
        <v>44509</v>
      </c>
      <c r="AF8" s="6">
        <v>45765</v>
      </c>
      <c r="AG8" s="15">
        <v>46722</v>
      </c>
      <c r="AH8" s="4">
        <f t="shared" si="12"/>
        <v>957</v>
      </c>
      <c r="AI8" s="7">
        <f t="shared" si="13"/>
        <v>2.0911176663389052E-2</v>
      </c>
      <c r="AJ8" s="4">
        <f t="shared" si="14"/>
        <v>477</v>
      </c>
      <c r="AK8" s="19">
        <f t="shared" si="15"/>
        <v>1.0314628608498216E-2</v>
      </c>
      <c r="AM8" s="13">
        <f t="shared" si="16"/>
        <v>127060</v>
      </c>
      <c r="AN8" s="3">
        <f t="shared" si="17"/>
        <v>126598</v>
      </c>
      <c r="AO8" s="4">
        <f t="shared" si="18"/>
        <v>-462</v>
      </c>
      <c r="AP8" s="7">
        <f t="shared" si="19"/>
        <v>-3.6493467511335091E-3</v>
      </c>
      <c r="AQ8" s="6">
        <f t="shared" si="20"/>
        <v>124474</v>
      </c>
      <c r="AR8" s="6">
        <f t="shared" si="21"/>
        <v>126125</v>
      </c>
      <c r="AS8" s="61">
        <f t="shared" si="22"/>
        <v>127161</v>
      </c>
      <c r="AT8" s="4">
        <f t="shared" si="23"/>
        <v>1036</v>
      </c>
      <c r="AU8" s="7">
        <f t="shared" si="24"/>
        <v>8.2140733399405346E-3</v>
      </c>
      <c r="AV8" s="4">
        <f t="shared" si="25"/>
        <v>101</v>
      </c>
      <c r="AW8" s="19">
        <f t="shared" si="26"/>
        <v>7.9490004722178494E-4</v>
      </c>
    </row>
    <row r="9" spans="2:49" ht="15.75">
      <c r="B9" s="46" t="s">
        <v>7</v>
      </c>
      <c r="C9" s="13">
        <v>242846</v>
      </c>
      <c r="D9" s="3">
        <v>243074</v>
      </c>
      <c r="E9" s="4">
        <f t="shared" si="0"/>
        <v>228</v>
      </c>
      <c r="F9" s="7">
        <f t="shared" si="1"/>
        <v>9.3798596312234133E-4</v>
      </c>
      <c r="G9" s="6">
        <v>236882</v>
      </c>
      <c r="H9" s="6">
        <v>239058</v>
      </c>
      <c r="I9" s="17">
        <v>243722</v>
      </c>
      <c r="J9" s="4">
        <f t="shared" si="2"/>
        <v>4664</v>
      </c>
      <c r="K9" s="7">
        <f t="shared" si="3"/>
        <v>1.9509909729019736E-2</v>
      </c>
      <c r="L9" s="4">
        <f t="shared" si="4"/>
        <v>876</v>
      </c>
      <c r="M9" s="19">
        <f t="shared" si="5"/>
        <v>3.6072243314693264E-3</v>
      </c>
      <c r="N9" s="50"/>
      <c r="O9" s="13">
        <v>154399</v>
      </c>
      <c r="P9" s="3">
        <v>155047</v>
      </c>
      <c r="Q9" s="4">
        <v>648</v>
      </c>
      <c r="R9" s="7">
        <f t="shared" si="6"/>
        <v>4.1793778660664188E-3</v>
      </c>
      <c r="S9" s="6">
        <v>152756</v>
      </c>
      <c r="T9" s="6">
        <v>152460</v>
      </c>
      <c r="U9" s="61">
        <v>154479</v>
      </c>
      <c r="V9" s="4">
        <f t="shared" si="7"/>
        <v>2019</v>
      </c>
      <c r="W9" s="7">
        <f t="shared" si="8"/>
        <v>1.3242817788272333E-2</v>
      </c>
      <c r="X9" s="4">
        <f t="shared" si="9"/>
        <v>80</v>
      </c>
      <c r="Y9" s="19">
        <f t="shared" si="10"/>
        <v>5.1813807084242775E-4</v>
      </c>
      <c r="Z9" s="2"/>
      <c r="AA9" s="13">
        <v>244314</v>
      </c>
      <c r="AB9" s="3">
        <v>243877</v>
      </c>
      <c r="AC9" s="4">
        <v>-437</v>
      </c>
      <c r="AD9" s="7">
        <f t="shared" si="11"/>
        <v>-1.7918868938030237E-3</v>
      </c>
      <c r="AE9" s="5">
        <v>228719</v>
      </c>
      <c r="AF9" s="6">
        <v>233828</v>
      </c>
      <c r="AG9" s="15">
        <v>235041</v>
      </c>
      <c r="AH9" s="4">
        <f t="shared" si="12"/>
        <v>1213</v>
      </c>
      <c r="AI9" s="7">
        <f t="shared" si="13"/>
        <v>5.187573772174419E-3</v>
      </c>
      <c r="AJ9" s="4">
        <f t="shared" si="14"/>
        <v>-9273</v>
      </c>
      <c r="AK9" s="19">
        <f t="shared" si="15"/>
        <v>-3.7955254303887617E-2</v>
      </c>
      <c r="AM9" s="13">
        <f t="shared" si="16"/>
        <v>641559</v>
      </c>
      <c r="AN9" s="3">
        <f t="shared" si="17"/>
        <v>641998</v>
      </c>
      <c r="AO9" s="4">
        <f t="shared" si="18"/>
        <v>439</v>
      </c>
      <c r="AP9" s="7">
        <f t="shared" si="19"/>
        <v>6.8380275327960521E-4</v>
      </c>
      <c r="AQ9" s="6">
        <f t="shared" si="20"/>
        <v>618357</v>
      </c>
      <c r="AR9" s="6">
        <f t="shared" si="21"/>
        <v>625346</v>
      </c>
      <c r="AS9" s="61">
        <f t="shared" si="22"/>
        <v>633242</v>
      </c>
      <c r="AT9" s="4">
        <f t="shared" si="23"/>
        <v>7896</v>
      </c>
      <c r="AU9" s="7">
        <f t="shared" si="24"/>
        <v>1.2626609908754513E-2</v>
      </c>
      <c r="AV9" s="4">
        <f t="shared" si="25"/>
        <v>-8317</v>
      </c>
      <c r="AW9" s="19">
        <f t="shared" si="26"/>
        <v>-1.2963733655049653E-2</v>
      </c>
    </row>
    <row r="10" spans="2:49" ht="15.75">
      <c r="B10" s="46" t="s">
        <v>8</v>
      </c>
      <c r="C10" s="13">
        <v>55748</v>
      </c>
      <c r="D10" s="3">
        <v>56258</v>
      </c>
      <c r="E10" s="4">
        <f t="shared" si="0"/>
        <v>510</v>
      </c>
      <c r="F10" s="7">
        <f t="shared" si="1"/>
        <v>9.0653773685520286E-3</v>
      </c>
      <c r="G10" s="6">
        <v>55401</v>
      </c>
      <c r="H10" s="6">
        <v>55402</v>
      </c>
      <c r="I10" s="17">
        <v>55661</v>
      </c>
      <c r="J10" s="4">
        <f t="shared" si="2"/>
        <v>259</v>
      </c>
      <c r="K10" s="7">
        <f t="shared" si="3"/>
        <v>4.674921482978954E-3</v>
      </c>
      <c r="L10" s="4">
        <f t="shared" si="4"/>
        <v>-87</v>
      </c>
      <c r="M10" s="19">
        <f t="shared" si="5"/>
        <v>-1.5605941020305661E-3</v>
      </c>
      <c r="N10" s="50"/>
      <c r="O10" s="13">
        <v>37420</v>
      </c>
      <c r="P10" s="3">
        <v>37545</v>
      </c>
      <c r="Q10" s="4">
        <v>125</v>
      </c>
      <c r="R10" s="7">
        <f t="shared" si="6"/>
        <v>3.329338127580237E-3</v>
      </c>
      <c r="S10" s="6">
        <v>36891</v>
      </c>
      <c r="T10" s="6">
        <v>37041</v>
      </c>
      <c r="U10" s="61">
        <v>37203</v>
      </c>
      <c r="V10" s="4">
        <f t="shared" si="7"/>
        <v>162</v>
      </c>
      <c r="W10" s="7">
        <f t="shared" si="8"/>
        <v>4.373532032072568E-3</v>
      </c>
      <c r="X10" s="4">
        <f t="shared" si="9"/>
        <v>-217</v>
      </c>
      <c r="Y10" s="19">
        <f t="shared" si="10"/>
        <v>-5.7990379476215931E-3</v>
      </c>
      <c r="Z10" s="2"/>
      <c r="AA10" s="13">
        <v>59131</v>
      </c>
      <c r="AB10" s="3">
        <v>58344</v>
      </c>
      <c r="AC10" s="4">
        <v>-787</v>
      </c>
      <c r="AD10" s="7">
        <f t="shared" si="11"/>
        <v>-1.3488962018373784E-2</v>
      </c>
      <c r="AE10" s="5">
        <v>55339</v>
      </c>
      <c r="AF10" s="6">
        <v>57278</v>
      </c>
      <c r="AG10" s="15">
        <v>58685</v>
      </c>
      <c r="AH10" s="4">
        <f t="shared" si="12"/>
        <v>1407</v>
      </c>
      <c r="AI10" s="7">
        <f t="shared" si="13"/>
        <v>2.4564405181745172E-2</v>
      </c>
      <c r="AJ10" s="4">
        <f t="shared" si="14"/>
        <v>-446</v>
      </c>
      <c r="AK10" s="19">
        <f t="shared" si="15"/>
        <v>-7.5425749606805228E-3</v>
      </c>
      <c r="AM10" s="13">
        <f t="shared" si="16"/>
        <v>152299</v>
      </c>
      <c r="AN10" s="3">
        <f t="shared" si="17"/>
        <v>152147</v>
      </c>
      <c r="AO10" s="4">
        <f t="shared" si="18"/>
        <v>-152</v>
      </c>
      <c r="AP10" s="7">
        <f t="shared" si="19"/>
        <v>-9.9903382912577962E-4</v>
      </c>
      <c r="AQ10" s="6">
        <f t="shared" si="20"/>
        <v>147631</v>
      </c>
      <c r="AR10" s="6">
        <f t="shared" si="21"/>
        <v>149721</v>
      </c>
      <c r="AS10" s="61">
        <f t="shared" si="22"/>
        <v>151549</v>
      </c>
      <c r="AT10" s="4">
        <f t="shared" si="23"/>
        <v>1828</v>
      </c>
      <c r="AU10" s="7">
        <f t="shared" si="24"/>
        <v>1.2209376106224244E-2</v>
      </c>
      <c r="AV10" s="4">
        <f t="shared" si="25"/>
        <v>-750</v>
      </c>
      <c r="AW10" s="19">
        <f t="shared" si="26"/>
        <v>-4.9245234702788594E-3</v>
      </c>
    </row>
    <row r="11" spans="2:49" ht="15.75">
      <c r="B11" s="46" t="s">
        <v>9</v>
      </c>
      <c r="C11" s="13">
        <v>430964</v>
      </c>
      <c r="D11" s="3">
        <v>433328</v>
      </c>
      <c r="E11" s="4">
        <f t="shared" si="0"/>
        <v>2364</v>
      </c>
      <c r="F11" s="7">
        <f t="shared" si="1"/>
        <v>5.4554517594062697E-3</v>
      </c>
      <c r="G11" s="6">
        <v>422719</v>
      </c>
      <c r="H11" s="6">
        <v>427500</v>
      </c>
      <c r="I11" s="17">
        <v>432752</v>
      </c>
      <c r="J11" s="4">
        <f t="shared" si="2"/>
        <v>5252</v>
      </c>
      <c r="K11" s="7">
        <f t="shared" si="3"/>
        <v>1.2285380116959064E-2</v>
      </c>
      <c r="L11" s="4">
        <f t="shared" si="4"/>
        <v>1788</v>
      </c>
      <c r="M11" s="19">
        <f t="shared" si="5"/>
        <v>4.1488384180581213E-3</v>
      </c>
      <c r="N11" s="50"/>
      <c r="O11" s="13">
        <v>259405</v>
      </c>
      <c r="P11" s="3">
        <v>260505</v>
      </c>
      <c r="Q11" s="4">
        <v>1100</v>
      </c>
      <c r="R11" s="7">
        <f t="shared" si="6"/>
        <v>4.2225677050344527E-3</v>
      </c>
      <c r="S11" s="6">
        <v>257312</v>
      </c>
      <c r="T11" s="6">
        <v>258063</v>
      </c>
      <c r="U11" s="61">
        <v>257713</v>
      </c>
      <c r="V11" s="4">
        <f t="shared" si="7"/>
        <v>-350</v>
      </c>
      <c r="W11" s="7">
        <f t="shared" si="8"/>
        <v>-1.3562579680155621E-3</v>
      </c>
      <c r="X11" s="4">
        <f t="shared" si="9"/>
        <v>-1692</v>
      </c>
      <c r="Y11" s="19">
        <f t="shared" si="10"/>
        <v>-6.5226190705653326E-3</v>
      </c>
      <c r="Z11" s="2"/>
      <c r="AA11" s="13">
        <v>360820</v>
      </c>
      <c r="AB11" s="3">
        <v>359499</v>
      </c>
      <c r="AC11" s="4">
        <v>-1321</v>
      </c>
      <c r="AD11" s="7">
        <f t="shared" si="11"/>
        <v>-3.6745582046125301E-3</v>
      </c>
      <c r="AE11" s="5">
        <v>340346</v>
      </c>
      <c r="AF11" s="6">
        <v>348844</v>
      </c>
      <c r="AG11" s="15">
        <v>356902</v>
      </c>
      <c r="AH11" s="4">
        <f t="shared" si="12"/>
        <v>8058</v>
      </c>
      <c r="AI11" s="7">
        <f t="shared" si="13"/>
        <v>2.3099150336540114E-2</v>
      </c>
      <c r="AJ11" s="4">
        <f t="shared" si="14"/>
        <v>-3918</v>
      </c>
      <c r="AK11" s="19">
        <f t="shared" si="15"/>
        <v>-1.085859985588382E-2</v>
      </c>
      <c r="AM11" s="13">
        <f t="shared" si="16"/>
        <v>1051189</v>
      </c>
      <c r="AN11" s="3">
        <f t="shared" si="17"/>
        <v>1053332</v>
      </c>
      <c r="AO11" s="4">
        <f t="shared" si="18"/>
        <v>2143</v>
      </c>
      <c r="AP11" s="7">
        <f t="shared" si="19"/>
        <v>2.0344962461977798E-3</v>
      </c>
      <c r="AQ11" s="6">
        <f t="shared" si="20"/>
        <v>1020377</v>
      </c>
      <c r="AR11" s="6">
        <f t="shared" si="21"/>
        <v>1034407</v>
      </c>
      <c r="AS11" s="61">
        <f t="shared" si="22"/>
        <v>1047367</v>
      </c>
      <c r="AT11" s="4">
        <f t="shared" si="23"/>
        <v>12960</v>
      </c>
      <c r="AU11" s="7">
        <f t="shared" si="24"/>
        <v>1.2528917534394102E-2</v>
      </c>
      <c r="AV11" s="4">
        <f t="shared" si="25"/>
        <v>-3822</v>
      </c>
      <c r="AW11" s="19">
        <f t="shared" si="26"/>
        <v>-3.6358827955771987E-3</v>
      </c>
    </row>
    <row r="12" spans="2:49" ht="15.75">
      <c r="B12" s="46" t="s">
        <v>10</v>
      </c>
      <c r="C12" s="13">
        <v>66837</v>
      </c>
      <c r="D12" s="3">
        <v>67509</v>
      </c>
      <c r="E12" s="4">
        <f t="shared" si="0"/>
        <v>672</v>
      </c>
      <c r="F12" s="7">
        <f t="shared" si="1"/>
        <v>9.954228325112207E-3</v>
      </c>
      <c r="G12" s="6">
        <v>66430</v>
      </c>
      <c r="H12" s="6">
        <v>66427</v>
      </c>
      <c r="I12" s="17">
        <v>67140</v>
      </c>
      <c r="J12" s="4">
        <f t="shared" si="2"/>
        <v>713</v>
      </c>
      <c r="K12" s="7">
        <f t="shared" si="3"/>
        <v>1.0733587246149909E-2</v>
      </c>
      <c r="L12" s="4">
        <f t="shared" si="4"/>
        <v>303</v>
      </c>
      <c r="M12" s="19">
        <f t="shared" si="5"/>
        <v>4.5334171192602897E-3</v>
      </c>
      <c r="N12" s="50"/>
      <c r="O12" s="13">
        <v>41999</v>
      </c>
      <c r="P12" s="3">
        <v>42060</v>
      </c>
      <c r="Q12" s="4">
        <v>61</v>
      </c>
      <c r="R12" s="7">
        <f t="shared" si="6"/>
        <v>1.4503090822634331E-3</v>
      </c>
      <c r="S12" s="6">
        <v>42106</v>
      </c>
      <c r="T12" s="6">
        <v>41682</v>
      </c>
      <c r="U12" s="61">
        <v>41086</v>
      </c>
      <c r="V12" s="4">
        <f t="shared" si="7"/>
        <v>-596</v>
      </c>
      <c r="W12" s="7">
        <f t="shared" si="8"/>
        <v>-1.4298738064392304E-2</v>
      </c>
      <c r="X12" s="4">
        <f t="shared" si="9"/>
        <v>-913</v>
      </c>
      <c r="Y12" s="19">
        <f t="shared" si="10"/>
        <v>-2.1738612824114861E-2</v>
      </c>
      <c r="Z12" s="2"/>
      <c r="AA12" s="13">
        <v>71723</v>
      </c>
      <c r="AB12" s="3">
        <v>71578</v>
      </c>
      <c r="AC12" s="4">
        <v>-145</v>
      </c>
      <c r="AD12" s="7">
        <f t="shared" si="11"/>
        <v>-2.025762105674928E-3</v>
      </c>
      <c r="AE12" s="5">
        <v>67945</v>
      </c>
      <c r="AF12" s="6">
        <v>69165</v>
      </c>
      <c r="AG12" s="15">
        <v>69860</v>
      </c>
      <c r="AH12" s="4">
        <f t="shared" si="12"/>
        <v>695</v>
      </c>
      <c r="AI12" s="7">
        <f t="shared" si="13"/>
        <v>1.0048434902045832E-2</v>
      </c>
      <c r="AJ12" s="4">
        <f t="shared" si="14"/>
        <v>-1863</v>
      </c>
      <c r="AK12" s="19">
        <f t="shared" si="15"/>
        <v>-2.5974931333045188E-2</v>
      </c>
      <c r="AM12" s="13">
        <f t="shared" si="16"/>
        <v>180559</v>
      </c>
      <c r="AN12" s="3">
        <f t="shared" si="17"/>
        <v>181147</v>
      </c>
      <c r="AO12" s="4">
        <f t="shared" si="18"/>
        <v>588</v>
      </c>
      <c r="AP12" s="7">
        <f t="shared" si="19"/>
        <v>3.2459825445632553E-3</v>
      </c>
      <c r="AQ12" s="6">
        <f t="shared" si="20"/>
        <v>176481</v>
      </c>
      <c r="AR12" s="6">
        <f t="shared" si="21"/>
        <v>177274</v>
      </c>
      <c r="AS12" s="61">
        <f t="shared" si="22"/>
        <v>178086</v>
      </c>
      <c r="AT12" s="4">
        <f t="shared" si="23"/>
        <v>812</v>
      </c>
      <c r="AU12" s="7">
        <f t="shared" si="24"/>
        <v>4.5804799350158514E-3</v>
      </c>
      <c r="AV12" s="4">
        <f t="shared" si="25"/>
        <v>-2473</v>
      </c>
      <c r="AW12" s="19">
        <f t="shared" si="26"/>
        <v>-1.3696354100321778E-2</v>
      </c>
    </row>
    <row r="13" spans="2:49" ht="15.75">
      <c r="B13" s="46" t="s">
        <v>11</v>
      </c>
      <c r="C13" s="13">
        <v>12521</v>
      </c>
      <c r="D13" s="3">
        <v>12663</v>
      </c>
      <c r="E13" s="4">
        <f t="shared" si="0"/>
        <v>142</v>
      </c>
      <c r="F13" s="7">
        <f t="shared" si="1"/>
        <v>1.1213772407802259E-2</v>
      </c>
      <c r="G13" s="6">
        <v>12666</v>
      </c>
      <c r="H13" s="6">
        <v>12429</v>
      </c>
      <c r="I13" s="17">
        <v>12370</v>
      </c>
      <c r="J13" s="4">
        <f t="shared" si="2"/>
        <v>-59</v>
      </c>
      <c r="K13" s="7">
        <f t="shared" si="3"/>
        <v>-4.7469627484109742E-3</v>
      </c>
      <c r="L13" s="4">
        <f t="shared" si="4"/>
        <v>-151</v>
      </c>
      <c r="M13" s="19">
        <f t="shared" si="5"/>
        <v>-1.2059739637409153E-2</v>
      </c>
      <c r="N13" s="50"/>
      <c r="O13" s="13">
        <v>8414</v>
      </c>
      <c r="P13" s="3">
        <v>8484</v>
      </c>
      <c r="Q13" s="4">
        <v>70</v>
      </c>
      <c r="R13" s="7">
        <f t="shared" si="6"/>
        <v>8.2508250825082501E-3</v>
      </c>
      <c r="S13" s="6">
        <v>8614</v>
      </c>
      <c r="T13" s="6">
        <v>8352</v>
      </c>
      <c r="U13" s="61">
        <v>8182</v>
      </c>
      <c r="V13" s="4">
        <f t="shared" si="7"/>
        <v>-170</v>
      </c>
      <c r="W13" s="7">
        <f t="shared" si="8"/>
        <v>-2.0354406130268198E-2</v>
      </c>
      <c r="X13" s="4">
        <f t="shared" si="9"/>
        <v>-232</v>
      </c>
      <c r="Y13" s="19">
        <f t="shared" si="10"/>
        <v>-2.7573092464939386E-2</v>
      </c>
      <c r="Z13" s="2"/>
      <c r="AA13" s="13">
        <v>15481</v>
      </c>
      <c r="AB13" s="3">
        <v>15239</v>
      </c>
      <c r="AC13" s="4">
        <v>-242</v>
      </c>
      <c r="AD13" s="7">
        <f t="shared" si="11"/>
        <v>-1.5880307106765537E-2</v>
      </c>
      <c r="AE13" s="5">
        <v>15189</v>
      </c>
      <c r="AF13" s="6">
        <v>14982</v>
      </c>
      <c r="AG13" s="15">
        <v>14909</v>
      </c>
      <c r="AH13" s="4">
        <f t="shared" si="12"/>
        <v>-73</v>
      </c>
      <c r="AI13" s="7">
        <f t="shared" si="13"/>
        <v>-4.8725136830863706E-3</v>
      </c>
      <c r="AJ13" s="4">
        <f t="shared" si="14"/>
        <v>-572</v>
      </c>
      <c r="AK13" s="19">
        <f t="shared" si="15"/>
        <v>-3.694851753762677E-2</v>
      </c>
      <c r="AM13" s="13">
        <f t="shared" si="16"/>
        <v>36416</v>
      </c>
      <c r="AN13" s="3">
        <f t="shared" si="17"/>
        <v>36386</v>
      </c>
      <c r="AO13" s="4">
        <f t="shared" si="18"/>
        <v>-30</v>
      </c>
      <c r="AP13" s="7">
        <f t="shared" si="19"/>
        <v>-8.2449293684384102E-4</v>
      </c>
      <c r="AQ13" s="6">
        <f t="shared" si="20"/>
        <v>36469</v>
      </c>
      <c r="AR13" s="6">
        <f t="shared" si="21"/>
        <v>35763</v>
      </c>
      <c r="AS13" s="61">
        <f t="shared" si="22"/>
        <v>35461</v>
      </c>
      <c r="AT13" s="4">
        <f t="shared" si="23"/>
        <v>-302</v>
      </c>
      <c r="AU13" s="7">
        <f t="shared" si="24"/>
        <v>-8.4444817269244757E-3</v>
      </c>
      <c r="AV13" s="4">
        <f t="shared" si="25"/>
        <v>-955</v>
      </c>
      <c r="AW13" s="19">
        <f t="shared" si="26"/>
        <v>-2.6224736379613357E-2</v>
      </c>
    </row>
    <row r="14" spans="2:49" ht="15.75">
      <c r="B14" s="46" t="s">
        <v>12</v>
      </c>
      <c r="C14" s="13">
        <v>181696</v>
      </c>
      <c r="D14" s="3">
        <v>182698</v>
      </c>
      <c r="E14" s="4">
        <f t="shared" si="0"/>
        <v>1002</v>
      </c>
      <c r="F14" s="7">
        <f t="shared" si="1"/>
        <v>5.4844606946983544E-3</v>
      </c>
      <c r="G14" s="6">
        <v>179073</v>
      </c>
      <c r="H14" s="6">
        <v>180044</v>
      </c>
      <c r="I14" s="17">
        <v>180892</v>
      </c>
      <c r="J14" s="4">
        <f t="shared" si="2"/>
        <v>848</v>
      </c>
      <c r="K14" s="7">
        <f t="shared" si="3"/>
        <v>4.7099597876074737E-3</v>
      </c>
      <c r="L14" s="4">
        <f t="shared" si="4"/>
        <v>-804</v>
      </c>
      <c r="M14" s="19">
        <f t="shared" si="5"/>
        <v>-4.4249735822472699E-3</v>
      </c>
      <c r="N14" s="50"/>
      <c r="O14" s="13">
        <v>113271</v>
      </c>
      <c r="P14" s="3">
        <v>113916</v>
      </c>
      <c r="Q14" s="4">
        <v>645</v>
      </c>
      <c r="R14" s="7">
        <f t="shared" si="6"/>
        <v>5.6620667860528811E-3</v>
      </c>
      <c r="S14" s="6">
        <v>112606</v>
      </c>
      <c r="T14" s="6">
        <v>111569</v>
      </c>
      <c r="U14" s="61">
        <v>111010</v>
      </c>
      <c r="V14" s="4">
        <f t="shared" si="7"/>
        <v>-559</v>
      </c>
      <c r="W14" s="7">
        <f t="shared" si="8"/>
        <v>-5.0103523380150396E-3</v>
      </c>
      <c r="X14" s="4">
        <f t="shared" si="9"/>
        <v>-2261</v>
      </c>
      <c r="Y14" s="19">
        <f t="shared" si="10"/>
        <v>-1.9960978538196009E-2</v>
      </c>
      <c r="Z14" s="2"/>
      <c r="AA14" s="13">
        <v>166191</v>
      </c>
      <c r="AB14" s="3">
        <v>164091</v>
      </c>
      <c r="AC14" s="4">
        <v>-2100</v>
      </c>
      <c r="AD14" s="7">
        <f t="shared" si="11"/>
        <v>-1.2797776843336928E-2</v>
      </c>
      <c r="AE14" s="5">
        <v>158076</v>
      </c>
      <c r="AF14" s="6">
        <v>162076</v>
      </c>
      <c r="AG14" s="15">
        <v>164715</v>
      </c>
      <c r="AH14" s="4">
        <f t="shared" si="12"/>
        <v>2639</v>
      </c>
      <c r="AI14" s="7">
        <f t="shared" si="13"/>
        <v>1.628248476023594E-2</v>
      </c>
      <c r="AJ14" s="4">
        <f t="shared" si="14"/>
        <v>-1476</v>
      </c>
      <c r="AK14" s="19">
        <f t="shared" si="15"/>
        <v>-8.8813473653807963E-3</v>
      </c>
      <c r="AM14" s="13">
        <f t="shared" si="16"/>
        <v>461158</v>
      </c>
      <c r="AN14" s="3">
        <f t="shared" si="17"/>
        <v>460705</v>
      </c>
      <c r="AO14" s="4">
        <f t="shared" si="18"/>
        <v>-453</v>
      </c>
      <c r="AP14" s="7">
        <f t="shared" si="19"/>
        <v>-9.8327563191196094E-4</v>
      </c>
      <c r="AQ14" s="6">
        <f t="shared" si="20"/>
        <v>449755</v>
      </c>
      <c r="AR14" s="6">
        <f t="shared" si="21"/>
        <v>453689</v>
      </c>
      <c r="AS14" s="61">
        <f t="shared" si="22"/>
        <v>456617</v>
      </c>
      <c r="AT14" s="4">
        <f t="shared" si="23"/>
        <v>2928</v>
      </c>
      <c r="AU14" s="7">
        <f t="shared" si="24"/>
        <v>6.453760174921587E-3</v>
      </c>
      <c r="AV14" s="4">
        <f t="shared" si="25"/>
        <v>-4541</v>
      </c>
      <c r="AW14" s="19">
        <f t="shared" si="26"/>
        <v>-9.8469505028645279E-3</v>
      </c>
    </row>
    <row r="15" spans="2:49" ht="15.75">
      <c r="B15" s="46" t="s">
        <v>13</v>
      </c>
      <c r="C15" s="13">
        <v>192780</v>
      </c>
      <c r="D15" s="3">
        <v>193755</v>
      </c>
      <c r="E15" s="4">
        <f t="shared" si="0"/>
        <v>975</v>
      </c>
      <c r="F15" s="7">
        <f t="shared" si="1"/>
        <v>5.032128203143145E-3</v>
      </c>
      <c r="G15" s="6">
        <v>194475</v>
      </c>
      <c r="H15" s="6">
        <v>192176</v>
      </c>
      <c r="I15" s="17">
        <v>190757</v>
      </c>
      <c r="J15" s="4">
        <f t="shared" si="2"/>
        <v>-1419</v>
      </c>
      <c r="K15" s="7">
        <f t="shared" si="3"/>
        <v>-7.3838564649071686E-3</v>
      </c>
      <c r="L15" s="4">
        <f t="shared" si="4"/>
        <v>-2023</v>
      </c>
      <c r="M15" s="19">
        <f t="shared" si="5"/>
        <v>-1.0493827160493827E-2</v>
      </c>
      <c r="N15" s="50"/>
      <c r="O15" s="13">
        <v>130522</v>
      </c>
      <c r="P15" s="3">
        <v>130692</v>
      </c>
      <c r="Q15" s="4">
        <v>170</v>
      </c>
      <c r="R15" s="7">
        <f t="shared" si="6"/>
        <v>1.3007682184066355E-3</v>
      </c>
      <c r="S15" s="6">
        <v>131810</v>
      </c>
      <c r="T15" s="6">
        <v>129914</v>
      </c>
      <c r="U15" s="61">
        <v>128087</v>
      </c>
      <c r="V15" s="4">
        <f t="shared" si="7"/>
        <v>-1827</v>
      </c>
      <c r="W15" s="7">
        <f t="shared" si="8"/>
        <v>-1.4063149468109673E-2</v>
      </c>
      <c r="X15" s="4">
        <f t="shared" si="9"/>
        <v>-2435</v>
      </c>
      <c r="Y15" s="19">
        <f t="shared" si="10"/>
        <v>-1.8655858782427485E-2</v>
      </c>
      <c r="Z15" s="2"/>
      <c r="AA15" s="13">
        <v>215929</v>
      </c>
      <c r="AB15" s="3">
        <v>215881</v>
      </c>
      <c r="AC15" s="4">
        <v>-48</v>
      </c>
      <c r="AD15" s="7">
        <f t="shared" si="11"/>
        <v>-2.2234471769169126E-4</v>
      </c>
      <c r="AE15" s="5">
        <v>207481</v>
      </c>
      <c r="AF15" s="6">
        <v>210044</v>
      </c>
      <c r="AG15" s="15">
        <v>210226</v>
      </c>
      <c r="AH15" s="4">
        <f t="shared" si="12"/>
        <v>182</v>
      </c>
      <c r="AI15" s="7">
        <f t="shared" si="13"/>
        <v>8.6648511740397246E-4</v>
      </c>
      <c r="AJ15" s="4">
        <f t="shared" si="14"/>
        <v>-5703</v>
      </c>
      <c r="AK15" s="19">
        <f t="shared" si="15"/>
        <v>-2.6411459322277231E-2</v>
      </c>
      <c r="AM15" s="13">
        <f t="shared" si="16"/>
        <v>539231</v>
      </c>
      <c r="AN15" s="3">
        <f t="shared" si="17"/>
        <v>540328</v>
      </c>
      <c r="AO15" s="4">
        <f t="shared" si="18"/>
        <v>1097</v>
      </c>
      <c r="AP15" s="7">
        <f t="shared" si="19"/>
        <v>2.0302482936290548E-3</v>
      </c>
      <c r="AQ15" s="6">
        <f t="shared" si="20"/>
        <v>533766</v>
      </c>
      <c r="AR15" s="6">
        <f t="shared" si="21"/>
        <v>532134</v>
      </c>
      <c r="AS15" s="61">
        <f t="shared" si="22"/>
        <v>529070</v>
      </c>
      <c r="AT15" s="4">
        <f t="shared" si="23"/>
        <v>-3064</v>
      </c>
      <c r="AU15" s="7">
        <f t="shared" si="24"/>
        <v>-5.7579481859832294E-3</v>
      </c>
      <c r="AV15" s="4">
        <f t="shared" si="25"/>
        <v>-10161</v>
      </c>
      <c r="AW15" s="19">
        <f t="shared" si="26"/>
        <v>-1.8843501208202051E-2</v>
      </c>
    </row>
    <row r="16" spans="2:49" ht="15.75">
      <c r="B16" s="46" t="s">
        <v>14</v>
      </c>
      <c r="C16" s="13">
        <v>65204</v>
      </c>
      <c r="D16" s="3">
        <v>65730</v>
      </c>
      <c r="E16" s="4">
        <f t="shared" si="0"/>
        <v>526</v>
      </c>
      <c r="F16" s="7">
        <f t="shared" si="1"/>
        <v>8.002434200517267E-3</v>
      </c>
      <c r="G16" s="6">
        <v>65047</v>
      </c>
      <c r="H16" s="6">
        <v>64890</v>
      </c>
      <c r="I16" s="17">
        <v>64562</v>
      </c>
      <c r="J16" s="4">
        <f t="shared" si="2"/>
        <v>-328</v>
      </c>
      <c r="K16" s="7">
        <f t="shared" si="3"/>
        <v>-5.0547079673293263E-3</v>
      </c>
      <c r="L16" s="4">
        <f t="shared" si="4"/>
        <v>-642</v>
      </c>
      <c r="M16" s="19">
        <f t="shared" si="5"/>
        <v>-9.8460217164591125E-3</v>
      </c>
      <c r="N16" s="50"/>
      <c r="O16" s="13">
        <v>43861</v>
      </c>
      <c r="P16" s="3">
        <v>44061</v>
      </c>
      <c r="Q16" s="4">
        <v>200</v>
      </c>
      <c r="R16" s="7">
        <f t="shared" si="6"/>
        <v>4.5391616168493683E-3</v>
      </c>
      <c r="S16" s="6">
        <v>44123</v>
      </c>
      <c r="T16" s="6">
        <v>43543</v>
      </c>
      <c r="U16" s="61">
        <v>43456</v>
      </c>
      <c r="V16" s="4">
        <f t="shared" si="7"/>
        <v>-87</v>
      </c>
      <c r="W16" s="7">
        <f t="shared" si="8"/>
        <v>-1.9980249408630547E-3</v>
      </c>
      <c r="X16" s="4">
        <f t="shared" si="9"/>
        <v>-405</v>
      </c>
      <c r="Y16" s="19">
        <f t="shared" si="10"/>
        <v>-9.2337156015594724E-3</v>
      </c>
      <c r="Z16" s="2"/>
      <c r="AA16" s="13">
        <v>74303</v>
      </c>
      <c r="AB16" s="3">
        <v>73662</v>
      </c>
      <c r="AC16" s="4">
        <v>-641</v>
      </c>
      <c r="AD16" s="7">
        <f t="shared" si="11"/>
        <v>-8.7019087181993433E-3</v>
      </c>
      <c r="AE16" s="5">
        <v>71230</v>
      </c>
      <c r="AF16" s="6">
        <v>72880</v>
      </c>
      <c r="AG16" s="15">
        <v>73402</v>
      </c>
      <c r="AH16" s="4">
        <f t="shared" si="12"/>
        <v>522</v>
      </c>
      <c r="AI16" s="7">
        <f t="shared" si="13"/>
        <v>7.1624588364434683E-3</v>
      </c>
      <c r="AJ16" s="4">
        <f t="shared" si="14"/>
        <v>-901</v>
      </c>
      <c r="AK16" s="19">
        <f t="shared" si="15"/>
        <v>-1.2126024521217178E-2</v>
      </c>
      <c r="AM16" s="13">
        <f t="shared" si="16"/>
        <v>183368</v>
      </c>
      <c r="AN16" s="3">
        <f t="shared" si="17"/>
        <v>183453</v>
      </c>
      <c r="AO16" s="4">
        <f t="shared" si="18"/>
        <v>85</v>
      </c>
      <c r="AP16" s="7">
        <f t="shared" si="19"/>
        <v>4.6333393294195244E-4</v>
      </c>
      <c r="AQ16" s="6">
        <f t="shared" si="20"/>
        <v>180400</v>
      </c>
      <c r="AR16" s="6">
        <f t="shared" si="21"/>
        <v>181313</v>
      </c>
      <c r="AS16" s="61">
        <f t="shared" si="22"/>
        <v>181420</v>
      </c>
      <c r="AT16" s="4">
        <f t="shared" si="23"/>
        <v>107</v>
      </c>
      <c r="AU16" s="7">
        <f t="shared" si="24"/>
        <v>5.9013970316524461E-4</v>
      </c>
      <c r="AV16" s="4">
        <f t="shared" si="25"/>
        <v>-1948</v>
      </c>
      <c r="AW16" s="19">
        <f t="shared" si="26"/>
        <v>-1.0623445748440295E-2</v>
      </c>
    </row>
    <row r="17" spans="2:49" ht="15.75">
      <c r="B17" s="46" t="s">
        <v>15</v>
      </c>
      <c r="C17" s="13">
        <v>244597</v>
      </c>
      <c r="D17" s="3">
        <v>245325</v>
      </c>
      <c r="E17" s="4">
        <f t="shared" si="0"/>
        <v>728</v>
      </c>
      <c r="F17" s="7">
        <f t="shared" si="1"/>
        <v>2.9674921023132581E-3</v>
      </c>
      <c r="G17" s="6">
        <v>244081</v>
      </c>
      <c r="H17" s="6">
        <v>241342</v>
      </c>
      <c r="I17" s="17">
        <v>239006</v>
      </c>
      <c r="J17" s="4">
        <f t="shared" si="2"/>
        <v>-2336</v>
      </c>
      <c r="K17" s="7">
        <f t="shared" si="3"/>
        <v>-9.6792104150955904E-3</v>
      </c>
      <c r="L17" s="4">
        <f t="shared" si="4"/>
        <v>-5591</v>
      </c>
      <c r="M17" s="19">
        <f t="shared" si="5"/>
        <v>-2.2858007252746355E-2</v>
      </c>
      <c r="N17" s="50"/>
      <c r="O17" s="13">
        <v>164835</v>
      </c>
      <c r="P17" s="3">
        <v>165828</v>
      </c>
      <c r="Q17" s="4">
        <v>993</v>
      </c>
      <c r="R17" s="7">
        <f t="shared" si="6"/>
        <v>5.9881322816412183E-3</v>
      </c>
      <c r="S17" s="6">
        <v>164691</v>
      </c>
      <c r="T17" s="6">
        <v>161667</v>
      </c>
      <c r="U17" s="61">
        <v>160138</v>
      </c>
      <c r="V17" s="4">
        <f t="shared" si="7"/>
        <v>-1529</v>
      </c>
      <c r="W17" s="7">
        <f t="shared" si="8"/>
        <v>-9.4577124583248278E-3</v>
      </c>
      <c r="X17" s="4">
        <f t="shared" si="9"/>
        <v>-4697</v>
      </c>
      <c r="Y17" s="19">
        <f t="shared" si="10"/>
        <v>-2.8495161828495163E-2</v>
      </c>
      <c r="Z17" s="2"/>
      <c r="AA17" s="13">
        <v>246755</v>
      </c>
      <c r="AB17" s="3">
        <v>245171</v>
      </c>
      <c r="AC17" s="4">
        <v>-1584</v>
      </c>
      <c r="AD17" s="7">
        <f t="shared" si="11"/>
        <v>-6.4607967500234526E-3</v>
      </c>
      <c r="AE17" s="5">
        <v>234172</v>
      </c>
      <c r="AF17" s="6">
        <v>237128</v>
      </c>
      <c r="AG17" s="15">
        <v>235584</v>
      </c>
      <c r="AH17" s="4">
        <f t="shared" si="12"/>
        <v>-1544</v>
      </c>
      <c r="AI17" s="7">
        <f t="shared" si="13"/>
        <v>-6.5112513073108192E-3</v>
      </c>
      <c r="AJ17" s="4">
        <f t="shared" si="14"/>
        <v>-11171</v>
      </c>
      <c r="AK17" s="19">
        <f t="shared" si="15"/>
        <v>-4.5271625701606859E-2</v>
      </c>
      <c r="AM17" s="13">
        <f t="shared" si="16"/>
        <v>656187</v>
      </c>
      <c r="AN17" s="3">
        <f t="shared" si="17"/>
        <v>656324</v>
      </c>
      <c r="AO17" s="4">
        <f t="shared" si="18"/>
        <v>137</v>
      </c>
      <c r="AP17" s="7">
        <f t="shared" si="19"/>
        <v>2.0873836702604202E-4</v>
      </c>
      <c r="AQ17" s="6">
        <f t="shared" si="20"/>
        <v>642944</v>
      </c>
      <c r="AR17" s="6">
        <f t="shared" si="21"/>
        <v>640137</v>
      </c>
      <c r="AS17" s="61">
        <f t="shared" si="22"/>
        <v>634728</v>
      </c>
      <c r="AT17" s="4">
        <f t="shared" si="23"/>
        <v>-5409</v>
      </c>
      <c r="AU17" s="7">
        <f t="shared" si="24"/>
        <v>-8.4497537245933289E-3</v>
      </c>
      <c r="AV17" s="4">
        <f t="shared" si="25"/>
        <v>-21459</v>
      </c>
      <c r="AW17" s="19">
        <f t="shared" si="26"/>
        <v>-3.2702568017958296E-2</v>
      </c>
    </row>
    <row r="18" spans="2:49" ht="15.75">
      <c r="B18" s="46" t="s">
        <v>16</v>
      </c>
      <c r="C18" s="13">
        <v>152246</v>
      </c>
      <c r="D18" s="3">
        <v>152725</v>
      </c>
      <c r="E18" s="4">
        <f t="shared" si="0"/>
        <v>479</v>
      </c>
      <c r="F18" s="7">
        <f t="shared" si="1"/>
        <v>3.1363561957767228E-3</v>
      </c>
      <c r="G18" s="6">
        <v>149868</v>
      </c>
      <c r="H18" s="6">
        <v>150585</v>
      </c>
      <c r="I18" s="17">
        <v>152556</v>
      </c>
      <c r="J18" s="4">
        <f t="shared" si="2"/>
        <v>1971</v>
      </c>
      <c r="K18" s="7">
        <f t="shared" si="3"/>
        <v>1.3088953082976392E-2</v>
      </c>
      <c r="L18" s="4">
        <f t="shared" si="4"/>
        <v>310</v>
      </c>
      <c r="M18" s="19">
        <f t="shared" si="5"/>
        <v>2.0361782903984341E-3</v>
      </c>
      <c r="N18" s="50"/>
      <c r="O18" s="13">
        <v>96688</v>
      </c>
      <c r="P18" s="3">
        <v>97187</v>
      </c>
      <c r="Q18" s="4">
        <v>499</v>
      </c>
      <c r="R18" s="7">
        <f t="shared" si="6"/>
        <v>5.1344315597765134E-3</v>
      </c>
      <c r="S18" s="6">
        <v>95103</v>
      </c>
      <c r="T18" s="6">
        <v>96094</v>
      </c>
      <c r="U18" s="61">
        <v>97328</v>
      </c>
      <c r="V18" s="4">
        <f t="shared" si="7"/>
        <v>1234</v>
      </c>
      <c r="W18" s="7">
        <f t="shared" si="8"/>
        <v>1.2841592607238746E-2</v>
      </c>
      <c r="X18" s="4">
        <f t="shared" si="9"/>
        <v>640</v>
      </c>
      <c r="Y18" s="19">
        <f t="shared" si="10"/>
        <v>6.619228859837829E-3</v>
      </c>
      <c r="Z18" s="2"/>
      <c r="AA18" s="13">
        <v>155785</v>
      </c>
      <c r="AB18" s="3">
        <v>155462</v>
      </c>
      <c r="AC18" s="4">
        <v>-323</v>
      </c>
      <c r="AD18" s="7">
        <f t="shared" si="11"/>
        <v>-2.0776781464280662E-3</v>
      </c>
      <c r="AE18" s="5">
        <v>145822</v>
      </c>
      <c r="AF18" s="6">
        <v>149449</v>
      </c>
      <c r="AG18" s="15">
        <v>152687</v>
      </c>
      <c r="AH18" s="4">
        <f t="shared" si="12"/>
        <v>3238</v>
      </c>
      <c r="AI18" s="7">
        <f t="shared" si="13"/>
        <v>2.1666254039839676E-2</v>
      </c>
      <c r="AJ18" s="4">
        <f t="shared" si="14"/>
        <v>-3098</v>
      </c>
      <c r="AK18" s="19">
        <f t="shared" si="15"/>
        <v>-1.9886381872452417E-2</v>
      </c>
      <c r="AM18" s="13">
        <f t="shared" si="16"/>
        <v>404719</v>
      </c>
      <c r="AN18" s="3">
        <f t="shared" si="17"/>
        <v>405374</v>
      </c>
      <c r="AO18" s="4">
        <f t="shared" si="18"/>
        <v>655</v>
      </c>
      <c r="AP18" s="7">
        <f t="shared" si="19"/>
        <v>1.615791836674281E-3</v>
      </c>
      <c r="AQ18" s="6">
        <f t="shared" si="20"/>
        <v>390793</v>
      </c>
      <c r="AR18" s="6">
        <f t="shared" si="21"/>
        <v>396128</v>
      </c>
      <c r="AS18" s="61">
        <f t="shared" si="22"/>
        <v>402571</v>
      </c>
      <c r="AT18" s="4">
        <f t="shared" si="23"/>
        <v>6443</v>
      </c>
      <c r="AU18" s="7">
        <f t="shared" si="24"/>
        <v>1.6264944664350918E-2</v>
      </c>
      <c r="AV18" s="4">
        <f t="shared" si="25"/>
        <v>-2148</v>
      </c>
      <c r="AW18" s="19">
        <f t="shared" si="26"/>
        <v>-5.307386112339673E-3</v>
      </c>
    </row>
    <row r="19" spans="2:49" ht="15.75">
      <c r="B19" s="46" t="s">
        <v>17</v>
      </c>
      <c r="C19" s="13">
        <v>38557</v>
      </c>
      <c r="D19" s="3">
        <v>39067</v>
      </c>
      <c r="E19" s="4">
        <f t="shared" si="0"/>
        <v>510</v>
      </c>
      <c r="F19" s="7">
        <f t="shared" si="1"/>
        <v>1.305449612204674E-2</v>
      </c>
      <c r="G19" s="6">
        <v>37856</v>
      </c>
      <c r="H19" s="6">
        <v>38306</v>
      </c>
      <c r="I19" s="17">
        <v>38881</v>
      </c>
      <c r="J19" s="4">
        <f t="shared" si="2"/>
        <v>575</v>
      </c>
      <c r="K19" s="7">
        <f t="shared" si="3"/>
        <v>1.5010703284080823E-2</v>
      </c>
      <c r="L19" s="4">
        <f t="shared" si="4"/>
        <v>324</v>
      </c>
      <c r="M19" s="19">
        <f t="shared" si="5"/>
        <v>8.4031433980859514E-3</v>
      </c>
      <c r="N19" s="50"/>
      <c r="O19" s="13">
        <v>23446</v>
      </c>
      <c r="P19" s="3">
        <v>23552</v>
      </c>
      <c r="Q19" s="4">
        <v>106</v>
      </c>
      <c r="R19" s="7">
        <f t="shared" si="6"/>
        <v>4.500679347826087E-3</v>
      </c>
      <c r="S19" s="6">
        <v>23439</v>
      </c>
      <c r="T19" s="6">
        <v>22762</v>
      </c>
      <c r="U19" s="61">
        <v>22601</v>
      </c>
      <c r="V19" s="4">
        <f t="shared" si="7"/>
        <v>-161</v>
      </c>
      <c r="W19" s="7">
        <f t="shared" si="8"/>
        <v>-7.0731921623758895E-3</v>
      </c>
      <c r="X19" s="4">
        <f t="shared" si="9"/>
        <v>-845</v>
      </c>
      <c r="Y19" s="19">
        <f t="shared" si="10"/>
        <v>-3.6040262731382749E-2</v>
      </c>
      <c r="Z19" s="2"/>
      <c r="AA19" s="13">
        <v>37784</v>
      </c>
      <c r="AB19" s="3">
        <v>37783</v>
      </c>
      <c r="AC19" s="4">
        <v>-1</v>
      </c>
      <c r="AD19" s="7">
        <f t="shared" si="11"/>
        <v>-2.6466929571500409E-5</v>
      </c>
      <c r="AE19" s="5">
        <v>35764</v>
      </c>
      <c r="AF19" s="6">
        <v>36651</v>
      </c>
      <c r="AG19" s="15">
        <v>36641</v>
      </c>
      <c r="AH19" s="4">
        <f t="shared" si="12"/>
        <v>-10</v>
      </c>
      <c r="AI19" s="7">
        <f t="shared" si="13"/>
        <v>-2.7284385146380727E-4</v>
      </c>
      <c r="AJ19" s="4">
        <f t="shared" si="14"/>
        <v>-1143</v>
      </c>
      <c r="AK19" s="19">
        <f t="shared" si="15"/>
        <v>-3.0250899851789116E-2</v>
      </c>
      <c r="AM19" s="13">
        <f t="shared" si="16"/>
        <v>99787</v>
      </c>
      <c r="AN19" s="3">
        <f t="shared" si="17"/>
        <v>100402</v>
      </c>
      <c r="AO19" s="4">
        <f t="shared" si="18"/>
        <v>615</v>
      </c>
      <c r="AP19" s="7">
        <f t="shared" si="19"/>
        <v>6.1253759885261253E-3</v>
      </c>
      <c r="AQ19" s="6">
        <f t="shared" si="20"/>
        <v>97059</v>
      </c>
      <c r="AR19" s="6">
        <f t="shared" si="21"/>
        <v>97719</v>
      </c>
      <c r="AS19" s="61">
        <f t="shared" si="22"/>
        <v>98123</v>
      </c>
      <c r="AT19" s="4">
        <f t="shared" si="23"/>
        <v>404</v>
      </c>
      <c r="AU19" s="7">
        <f t="shared" si="24"/>
        <v>4.1343034619674779E-3</v>
      </c>
      <c r="AV19" s="4">
        <f t="shared" si="25"/>
        <v>-1664</v>
      </c>
      <c r="AW19" s="19">
        <f t="shared" si="26"/>
        <v>-1.6675518855161494E-2</v>
      </c>
    </row>
    <row r="20" spans="2:49" ht="16.5" thickBot="1">
      <c r="B20" s="47" t="s">
        <v>18</v>
      </c>
      <c r="C20" s="28">
        <v>221336</v>
      </c>
      <c r="D20" s="22">
        <v>223953</v>
      </c>
      <c r="E20" s="23">
        <f t="shared" si="0"/>
        <v>2617</v>
      </c>
      <c r="F20" s="24">
        <f t="shared" si="1"/>
        <v>1.1685487579983301E-2</v>
      </c>
      <c r="G20" s="25">
        <v>219314</v>
      </c>
      <c r="H20" s="25">
        <v>219266</v>
      </c>
      <c r="I20" s="26">
        <v>219887</v>
      </c>
      <c r="J20" s="23">
        <f t="shared" si="2"/>
        <v>621</v>
      </c>
      <c r="K20" s="24">
        <f t="shared" si="3"/>
        <v>2.8321764432242117E-3</v>
      </c>
      <c r="L20" s="23">
        <f t="shared" si="4"/>
        <v>-1449</v>
      </c>
      <c r="M20" s="27">
        <f t="shared" si="5"/>
        <v>-6.546607872194311E-3</v>
      </c>
      <c r="N20" s="50"/>
      <c r="O20" s="62">
        <v>136562</v>
      </c>
      <c r="P20" s="63">
        <v>136880</v>
      </c>
      <c r="Q20" s="64">
        <v>318</v>
      </c>
      <c r="R20" s="65">
        <f t="shared" si="6"/>
        <v>2.3232028053769725E-3</v>
      </c>
      <c r="S20" s="66">
        <v>136560</v>
      </c>
      <c r="T20" s="66">
        <v>135606</v>
      </c>
      <c r="U20" s="67">
        <v>134626</v>
      </c>
      <c r="V20" s="64">
        <f t="shared" si="7"/>
        <v>-980</v>
      </c>
      <c r="W20" s="65">
        <f t="shared" si="8"/>
        <v>-7.2268188723212841E-3</v>
      </c>
      <c r="X20" s="64">
        <f t="shared" si="9"/>
        <v>-1936</v>
      </c>
      <c r="Y20" s="68">
        <f t="shared" si="10"/>
        <v>-1.4176710944479431E-2</v>
      </c>
      <c r="Z20" s="2"/>
      <c r="AA20" s="28">
        <v>200002</v>
      </c>
      <c r="AB20" s="22">
        <v>198413</v>
      </c>
      <c r="AC20" s="23">
        <v>-1589</v>
      </c>
      <c r="AD20" s="24">
        <f t="shared" si="11"/>
        <v>-8.0085478270073025E-3</v>
      </c>
      <c r="AE20" s="29">
        <v>189257</v>
      </c>
      <c r="AF20" s="25">
        <v>194889</v>
      </c>
      <c r="AG20" s="30">
        <v>198229</v>
      </c>
      <c r="AH20" s="23">
        <f t="shared" si="12"/>
        <v>3340</v>
      </c>
      <c r="AI20" s="24">
        <f t="shared" si="13"/>
        <v>1.713796058269066E-2</v>
      </c>
      <c r="AJ20" s="23">
        <f t="shared" si="14"/>
        <v>-1773</v>
      </c>
      <c r="AK20" s="27">
        <f t="shared" si="15"/>
        <v>-8.8649113508864914E-3</v>
      </c>
      <c r="AM20" s="62">
        <f t="shared" si="16"/>
        <v>557900</v>
      </c>
      <c r="AN20" s="63">
        <f t="shared" si="17"/>
        <v>559246</v>
      </c>
      <c r="AO20" s="64">
        <f t="shared" si="18"/>
        <v>1346</v>
      </c>
      <c r="AP20" s="65">
        <f t="shared" si="19"/>
        <v>2.4068120290534041E-3</v>
      </c>
      <c r="AQ20" s="66">
        <f t="shared" si="20"/>
        <v>545131</v>
      </c>
      <c r="AR20" s="66">
        <f t="shared" si="21"/>
        <v>549761</v>
      </c>
      <c r="AS20" s="67">
        <f t="shared" si="22"/>
        <v>552742</v>
      </c>
      <c r="AT20" s="64">
        <f t="shared" si="23"/>
        <v>2981</v>
      </c>
      <c r="AU20" s="65">
        <f t="shared" si="24"/>
        <v>5.4223562602658242E-3</v>
      </c>
      <c r="AV20" s="64">
        <f t="shared" si="25"/>
        <v>-5158</v>
      </c>
      <c r="AW20" s="68">
        <f t="shared" si="26"/>
        <v>-9.2453844775049285E-3</v>
      </c>
    </row>
    <row r="21" spans="2:49" ht="24.6" customHeight="1" thickBot="1">
      <c r="B21" s="48" t="s">
        <v>19</v>
      </c>
      <c r="C21" s="40">
        <f>SUM(C3:C20)</f>
        <v>2597451</v>
      </c>
      <c r="D21" s="31">
        <f>SUM(D3:D20)</f>
        <v>2611066</v>
      </c>
      <c r="E21" s="32">
        <f>SUM(E3:E20)</f>
        <v>13615</v>
      </c>
      <c r="F21" s="33">
        <f t="shared" si="1"/>
        <v>5.2143454052865764E-3</v>
      </c>
      <c r="G21" s="34">
        <f>SUM(G3:G20)</f>
        <v>2572604</v>
      </c>
      <c r="H21" s="34">
        <f>SUM(H3:H20)</f>
        <v>2574537</v>
      </c>
      <c r="I21" s="35">
        <f>SUM(I3:I20)</f>
        <v>2583753</v>
      </c>
      <c r="J21" s="36">
        <f>SUM(J3:J20)</f>
        <v>9216</v>
      </c>
      <c r="K21" s="33">
        <f t="shared" si="3"/>
        <v>3.5796727722305021E-3</v>
      </c>
      <c r="L21" s="37">
        <f>SUM(L3:L20)</f>
        <v>-13698</v>
      </c>
      <c r="M21" s="38">
        <f t="shared" si="5"/>
        <v>-5.2736317258727881E-3</v>
      </c>
      <c r="N21" s="39"/>
      <c r="O21" s="51">
        <f>SUM(O3:O20)</f>
        <v>1671214</v>
      </c>
      <c r="P21" s="52">
        <f>SUM(P3:P20)</f>
        <v>1677286</v>
      </c>
      <c r="Q21" s="53">
        <f>SUM(Q3:Q20)</f>
        <v>6072</v>
      </c>
      <c r="R21" s="54">
        <f t="shared" si="6"/>
        <v>3.6201339544955362E-3</v>
      </c>
      <c r="S21" s="55">
        <f>SUM(S3:S20)</f>
        <v>1667390</v>
      </c>
      <c r="T21" s="56">
        <f>SUM(T3:T20)</f>
        <v>1655780</v>
      </c>
      <c r="U21" s="57">
        <f>SUM(U3:U20)</f>
        <v>1654995</v>
      </c>
      <c r="V21" s="58">
        <f>SUM(V3:V20)</f>
        <v>-785</v>
      </c>
      <c r="W21" s="54">
        <f t="shared" si="8"/>
        <v>-4.7409680029955668E-4</v>
      </c>
      <c r="X21" s="59">
        <f>SUM(X3:X20)</f>
        <v>-16219</v>
      </c>
      <c r="Y21" s="60">
        <f t="shared" si="10"/>
        <v>-9.7049210932890709E-3</v>
      </c>
      <c r="Z21" s="43"/>
      <c r="AA21" s="40">
        <v>2580650</v>
      </c>
      <c r="AB21" s="31">
        <v>2570439</v>
      </c>
      <c r="AC21" s="32">
        <v>-10211</v>
      </c>
      <c r="AD21" s="33">
        <f t="shared" si="11"/>
        <v>-3.9724731845416292E-3</v>
      </c>
      <c r="AE21" s="41">
        <f>SUM(AE3:AE20)</f>
        <v>2448779</v>
      </c>
      <c r="AF21" s="41">
        <f>SUM(AF3:AF20)</f>
        <v>2490304</v>
      </c>
      <c r="AG21" s="42">
        <f>SUM(AG3:AG20)</f>
        <v>2515850</v>
      </c>
      <c r="AH21" s="36">
        <f>SUM(AH3:AH20)</f>
        <v>25546</v>
      </c>
      <c r="AI21" s="33">
        <f t="shared" si="13"/>
        <v>1.0258185346046104E-2</v>
      </c>
      <c r="AJ21" s="37">
        <f>SUM(AJ3:AJ20)</f>
        <v>-64800</v>
      </c>
      <c r="AK21" s="38">
        <f t="shared" si="15"/>
        <v>-2.5109952918838278E-2</v>
      </c>
      <c r="AL21" s="44"/>
      <c r="AM21" s="51">
        <f>SUM(AM3:AM20)</f>
        <v>6849315</v>
      </c>
      <c r="AN21" s="52">
        <f>SUM(AN3:AN20)</f>
        <v>6858791</v>
      </c>
      <c r="AO21" s="53">
        <f>SUM(AO3:AO20)</f>
        <v>9476</v>
      </c>
      <c r="AP21" s="54">
        <f t="shared" si="19"/>
        <v>1.3815845970521626E-3</v>
      </c>
      <c r="AQ21" s="55">
        <f>SUM(AQ3:AQ20)</f>
        <v>6688773</v>
      </c>
      <c r="AR21" s="55">
        <f>SUM(AR3:AR20)</f>
        <v>6720621</v>
      </c>
      <c r="AS21" s="57">
        <f>SUM(AS3:AS20)</f>
        <v>6754598</v>
      </c>
      <c r="AT21" s="58">
        <f>SUM(AT3:AT20)</f>
        <v>33977</v>
      </c>
      <c r="AU21" s="54">
        <f t="shared" si="24"/>
        <v>5.0556339957274782E-3</v>
      </c>
      <c r="AV21" s="59">
        <f>SUM(AV3:AV20)</f>
        <v>-94717</v>
      </c>
      <c r="AW21" s="60">
        <f t="shared" si="26"/>
        <v>-1.3828682138286821E-2</v>
      </c>
    </row>
  </sheetData>
  <mergeCells count="4">
    <mergeCell ref="C1:M1"/>
    <mergeCell ref="O1:Y1"/>
    <mergeCell ref="AA1:AK1"/>
    <mergeCell ref="AM1:AW1"/>
  </mergeCells>
  <phoneticPr fontId="0" type="noConversion"/>
  <pageMargins left="0.31" right="0.3" top="0.59" bottom="0.59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2014-01-14T10:45:44Z</dcterms:created>
  <dcterms:modified xsi:type="dcterms:W3CDTF">2014-03-27T16:40:38Z</dcterms:modified>
</cp:coreProperties>
</file>